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ESTÜLETEK\KÉPVISELŐ TESTÜLET\ÉVEK SZERINT\2024\2024.11.27. rendes\Előterjesztések\elt_adórendelet módosítás\"/>
    </mc:Choice>
  </mc:AlternateContent>
  <xr:revisionPtr revIDLastSave="0" documentId="13_ncr:1_{CAA2D740-F896-453B-8599-44B36729B597}" xr6:coauthVersionLast="36" xr6:coauthVersionMax="36" xr10:uidLastSave="{00000000-0000-0000-0000-000000000000}"/>
  <bookViews>
    <workbookView xWindow="0" yWindow="0" windowWidth="23040" windowHeight="10116" activeTab="1" xr2:uid="{79962A9B-3C2A-4939-920E-C1A1344C4429}"/>
  </bookViews>
  <sheets>
    <sheet name="építményadó" sheetId="1" r:id="rId1"/>
    <sheet name="telekadó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B33" i="2" s="1"/>
  <c r="C25" i="2"/>
  <c r="C24" i="2"/>
  <c r="C23" i="2"/>
  <c r="C18" i="2"/>
  <c r="B32" i="2" s="1"/>
  <c r="C13" i="2"/>
  <c r="C12" i="2"/>
  <c r="C11" i="2"/>
  <c r="B31" i="2" s="1"/>
  <c r="C10" i="2"/>
  <c r="C4" i="2"/>
  <c r="C3" i="2"/>
  <c r="C5" i="2" s="1"/>
  <c r="B47" i="1"/>
  <c r="C47" i="1" s="1"/>
  <c r="B46" i="1"/>
  <c r="C46" i="1" s="1"/>
  <c r="B45" i="1"/>
  <c r="C45" i="1" s="1"/>
  <c r="B44" i="1"/>
  <c r="C44" i="1" s="1"/>
  <c r="B54" i="1" s="1"/>
  <c r="B39" i="1"/>
  <c r="C39" i="1" s="1"/>
  <c r="B38" i="1"/>
  <c r="C38" i="1" s="1"/>
  <c r="B53" i="1" s="1"/>
  <c r="B34" i="1"/>
  <c r="C34" i="1" s="1"/>
  <c r="B33" i="1"/>
  <c r="C33" i="1" s="1"/>
  <c r="B32" i="1"/>
  <c r="C32" i="1" s="1"/>
  <c r="B31" i="1"/>
  <c r="C31" i="1" s="1"/>
  <c r="B52" i="1" s="1"/>
  <c r="B24" i="1"/>
  <c r="C24" i="1" s="1"/>
  <c r="B23" i="1"/>
  <c r="C23" i="1" s="1"/>
  <c r="B22" i="1"/>
  <c r="C22" i="1" s="1"/>
  <c r="B21" i="1"/>
  <c r="C21" i="1" s="1"/>
  <c r="C16" i="1"/>
  <c r="C15" i="1"/>
  <c r="C14" i="1"/>
  <c r="C13" i="1"/>
  <c r="B51" i="1" s="1"/>
  <c r="D6" i="1"/>
  <c r="E5" i="1"/>
  <c r="D5" i="1"/>
  <c r="D4" i="1"/>
  <c r="F5" i="1" s="1"/>
  <c r="D3" i="1"/>
  <c r="D7" i="1" s="1"/>
  <c r="B34" i="2" l="1"/>
  <c r="B55" i="1"/>
  <c r="B57" i="1" s="1"/>
</calcChain>
</file>

<file path=xl/sharedStrings.xml><?xml version="1.0" encoding="utf-8"?>
<sst xmlns="http://schemas.openxmlformats.org/spreadsheetml/2006/main" count="62" uniqueCount="40">
  <si>
    <t>Építményadó jelenlegi állapot szerint</t>
  </si>
  <si>
    <r>
      <t>Összes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</si>
  <si>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Adóztatott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</si>
  <si>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kivetett adó (Ft)</t>
  </si>
  <si>
    <r>
      <t>Lakás után (100 Ftm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</si>
  <si>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r>
      <t>Külterületi, kereskedelmi  (540 Ft/m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</si>
  <si>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 xml:space="preserve">magánszemély külterületi építménye (540 Ftm2) </t>
  </si>
  <si>
    <r>
      <t>egyéb épület, épületrész (54 Ft/m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</si>
  <si>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összesen</t>
  </si>
  <si>
    <r>
      <t>I.              100 Ft-os lakás utáni adó mértékének emelése, 80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5" tint="0.59999389629810485"/>
        <rFont val="Calibri"/>
        <family val="2"/>
        <charset val="238"/>
        <scheme val="minor"/>
      </rPr>
      <t>mentesség eltörlése esetén</t>
    </r>
  </si>
  <si>
    <t>a "zöld" cellákba szükséges a választott összegeket írni</t>
  </si>
  <si>
    <r>
      <t>Adó mértéke  (Ft/m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</si>
  <si>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Adó összege</t>
  </si>
  <si>
    <t>VAGY</t>
  </si>
  <si>
    <r>
      <t>II.                   100 Ft-os lakás utáni adó mértékének emelése, 80 m</t>
    </r>
    <r>
      <rPr>
        <b/>
        <vertAlign val="superscript"/>
        <sz val="11"/>
        <color theme="0" tint="-0.24994659260841701"/>
        <rFont val="Calibri"/>
        <family val="2"/>
        <charset val="238"/>
        <scheme val="minor"/>
      </rPr>
      <t>2</t>
    </r>
    <r>
      <rPr>
        <b/>
        <sz val="11"/>
        <color theme="0" tint="-0.24994659260841701"/>
        <rFont val="Calibri"/>
        <family val="2"/>
        <charset val="238"/>
        <scheme val="minor"/>
      </rPr>
      <t xml:space="preserve"> mentesség megtartása esetén</t>
    </r>
  </si>
  <si>
    <r>
      <t>Adó mértéke  (Ft/m</t>
    </r>
    <r>
      <rPr>
        <b/>
        <vertAlign val="superscript"/>
        <sz val="11"/>
        <color theme="0" tint="-0.24994659260841701"/>
        <rFont val="Calibri"/>
        <family val="2"/>
        <charset val="238"/>
        <scheme val="minor"/>
      </rPr>
      <t>2</t>
    </r>
    <r>
      <rPr>
        <b/>
        <sz val="11"/>
        <color theme="0" tint="-0.24994659260841701"/>
        <rFont val="Calibri"/>
        <family val="2"/>
        <charset val="238"/>
        <scheme val="minor"/>
      </rPr>
      <t>)</t>
    </r>
  </si>
  <si>
    <r>
      <t>Adóztatott m</t>
    </r>
    <r>
      <rPr>
        <b/>
        <vertAlign val="superscript"/>
        <sz val="11"/>
        <color theme="0" tint="-0.24994659260841701"/>
        <rFont val="Calibri"/>
        <family val="2"/>
        <charset val="238"/>
        <scheme val="minor"/>
      </rPr>
      <t>2</t>
    </r>
  </si>
  <si>
    <r>
      <t xml:space="preserve">I. </t>
    </r>
    <r>
      <rPr>
        <sz val="11"/>
        <color rgb="FFFF0000"/>
        <rFont val="Calibri"/>
        <family val="2"/>
        <charset val="238"/>
        <scheme val="minor"/>
      </rPr>
      <t>vagy</t>
    </r>
    <r>
      <rPr>
        <sz val="11"/>
        <color theme="1"/>
        <rFont val="Calibri"/>
        <family val="2"/>
        <charset val="238"/>
        <scheme val="minor"/>
      </rPr>
      <t xml:space="preserve"> II. verzió szerinti zöld sor eredménye kézzel beírva:</t>
    </r>
  </si>
  <si>
    <t>540 Ft-os vállalkozás tulajdonában lévő külterületi építmények és kereskedelmi egységek után fizetendő adó mértékének emelése</t>
  </si>
  <si>
    <t>*egymástól nem elkülöníthetők, mert van, ami külterületi és kereskedelmi is</t>
  </si>
  <si>
    <t>magánszemély tulajdonában álló külterületi építmény</t>
  </si>
  <si>
    <t>54 Ft-os egyéb építmények után fizetendő adó mértékének emelése</t>
  </si>
  <si>
    <t>Tervezett adóemelés esetén a fizetendő adó alakulása</t>
  </si>
  <si>
    <t>Lakás után</t>
  </si>
  <si>
    <t>Külterületi, kereskedelmi …</t>
  </si>
  <si>
    <t>külterületi magánszemély</t>
  </si>
  <si>
    <t>egyéb építmények</t>
  </si>
  <si>
    <t>Összesen</t>
  </si>
  <si>
    <t>Telekadó jelenlegi állapot szerint</t>
  </si>
  <si>
    <t>belterületi telek után (75 Ft/m2)</t>
  </si>
  <si>
    <r>
      <t>Külterületi telek után  (25 Ft/m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</si>
  <si>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Belterületi 75 Ft/m2-es adómérték emelése </t>
    </r>
    <r>
      <rPr>
        <b/>
        <sz val="11"/>
        <color rgb="FFFF0000"/>
        <rFont val="Calibri"/>
        <family val="2"/>
        <charset val="238"/>
        <scheme val="minor"/>
      </rPr>
      <t>NEM MAGÁNSZEMÉLY és MAGÁNYSZEMÉLY BEÉPÍTETLEN</t>
    </r>
  </si>
  <si>
    <t>Belterületi telek magánszemély tulajdonában, építménnyel beépített (jelenleg mentes)</t>
  </si>
  <si>
    <t>Adó mértéke</t>
  </si>
  <si>
    <t xml:space="preserve">Külterületi 25 Ft/m2-es adómérték emelése </t>
  </si>
  <si>
    <t>PM javaslata</t>
  </si>
  <si>
    <r>
      <t xml:space="preserve">Belterületi telkek után </t>
    </r>
    <r>
      <rPr>
        <b/>
        <sz val="11"/>
        <color rgb="FFFF0000"/>
        <rFont val="Calibri"/>
        <family val="2"/>
        <charset val="238"/>
        <scheme val="minor"/>
      </rPr>
      <t>ÜZLETI</t>
    </r>
    <r>
      <rPr>
        <b/>
        <sz val="11"/>
        <color theme="1"/>
        <rFont val="Calibri"/>
        <family val="2"/>
        <charset val="238"/>
        <scheme val="minor"/>
      </rPr>
      <t xml:space="preserve"> és </t>
    </r>
    <r>
      <rPr>
        <b/>
        <sz val="11"/>
        <color rgb="FFFF0000"/>
        <rFont val="Calibri"/>
        <family val="2"/>
        <charset val="238"/>
        <scheme val="minor"/>
      </rPr>
      <t>MSZ beépítetlen</t>
    </r>
  </si>
  <si>
    <r>
      <t>Belterületi telkek után (</t>
    </r>
    <r>
      <rPr>
        <b/>
        <sz val="11"/>
        <color rgb="FFFF0000"/>
        <rFont val="Calibri"/>
        <family val="2"/>
        <charset val="238"/>
        <scheme val="minor"/>
      </rPr>
      <t>MSZ beépített</t>
    </r>
    <r>
      <rPr>
        <b/>
        <sz val="11"/>
        <color theme="1"/>
        <rFont val="Calibri"/>
        <family val="2"/>
        <charset val="238"/>
        <scheme val="minor"/>
      </rPr>
      <t>)</t>
    </r>
  </si>
  <si>
    <t>Külterületi telkek után</t>
  </si>
  <si>
    <t>becsült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</si>
</sst>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5" tint="0.59999389629810485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 tint="-0.24994659260841701"/>
      <name val="Calibri"/>
      <family val="2"/>
      <charset val="238"/>
      <scheme val="minor"/>
    </font>
    <font>
      <b/>
      <vertAlign val="superscript"/>
      <sz val="11"/>
      <color theme="0" tint="-0.24994659260841701"/>
      <name val="Calibri"/>
      <family val="2"/>
      <charset val="238"/>
      <scheme val="minor"/>
    </font>
    <font>
      <sz val="11"/>
      <color theme="0" tint="-0.2499465926084170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0" fontId="0" fillId="3" borderId="0" xfId="0" applyFill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/>
    <xf numFmtId="0" fontId="2" fillId="0" borderId="5" xfId="0" applyFont="1" applyBorder="1"/>
    <xf numFmtId="3" fontId="2" fillId="4" borderId="6" xfId="0" applyNumberFormat="1" applyFont="1" applyFill="1" applyBorder="1"/>
    <xf numFmtId="3" fontId="0" fillId="0" borderId="0" xfId="0" applyNumberFormat="1" applyBorder="1"/>
    <xf numFmtId="0" fontId="0" fillId="5" borderId="5" xfId="0" applyFill="1" applyBorder="1"/>
    <xf numFmtId="3" fontId="0" fillId="5" borderId="1" xfId="0" applyNumberFormat="1" applyFill="1" applyBorder="1"/>
    <xf numFmtId="3" fontId="0" fillId="4" borderId="6" xfId="0" applyNumberFormat="1" applyFill="1" applyBorder="1"/>
    <xf numFmtId="0" fontId="0" fillId="0" borderId="5" xfId="0" applyBorder="1"/>
    <xf numFmtId="0" fontId="0" fillId="3" borderId="5" xfId="0" applyFill="1" applyBorder="1"/>
    <xf numFmtId="3" fontId="0" fillId="6" borderId="1" xfId="0" applyNumberFormat="1" applyFill="1" applyBorder="1"/>
    <xf numFmtId="3" fontId="0" fillId="6" borderId="6" xfId="0" applyNumberFormat="1" applyFill="1" applyBorder="1"/>
    <xf numFmtId="0" fontId="0" fillId="0" borderId="7" xfId="0" applyFill="1" applyBorder="1"/>
    <xf numFmtId="3" fontId="0" fillId="0" borderId="9" xfId="0" applyNumberFormat="1" applyBorder="1"/>
    <xf numFmtId="0" fontId="0" fillId="0" borderId="7" xfId="0" applyBorder="1"/>
    <xf numFmtId="0" fontId="7" fillId="0" borderId="5" xfId="0" applyFont="1" applyBorder="1" applyAlignment="1">
      <alignment horizontal="center"/>
    </xf>
    <xf numFmtId="3" fontId="7" fillId="0" borderId="1" xfId="0" applyNumberFormat="1" applyFont="1" applyBorder="1"/>
    <xf numFmtId="3" fontId="7" fillId="0" borderId="6" xfId="0" applyNumberFormat="1" applyFont="1" applyBorder="1"/>
    <xf numFmtId="0" fontId="9" fillId="0" borderId="5" xfId="0" applyFont="1" applyBorder="1"/>
    <xf numFmtId="3" fontId="9" fillId="0" borderId="1" xfId="0" applyNumberFormat="1" applyFont="1" applyBorder="1"/>
    <xf numFmtId="3" fontId="9" fillId="0" borderId="6" xfId="0" applyNumberFormat="1" applyFont="1" applyBorder="1"/>
    <xf numFmtId="0" fontId="7" fillId="3" borderId="14" xfId="0" applyFont="1" applyFill="1" applyBorder="1"/>
    <xf numFmtId="3" fontId="7" fillId="6" borderId="15" xfId="0" applyNumberFormat="1" applyFont="1" applyFill="1" applyBorder="1"/>
    <xf numFmtId="3" fontId="7" fillId="6" borderId="16" xfId="0" applyNumberFormat="1" applyFont="1" applyFill="1" applyBorder="1"/>
    <xf numFmtId="3" fontId="0" fillId="3" borderId="19" xfId="0" applyNumberFormat="1" applyFill="1" applyBorder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3" fontId="2" fillId="4" borderId="1" xfId="0" applyNumberFormat="1" applyFont="1" applyFill="1" applyBorder="1"/>
    <xf numFmtId="3" fontId="0" fillId="4" borderId="1" xfId="0" applyNumberFormat="1" applyFill="1" applyBorder="1"/>
    <xf numFmtId="0" fontId="2" fillId="3" borderId="1" xfId="0" applyFont="1" applyFill="1" applyBorder="1"/>
    <xf numFmtId="3" fontId="2" fillId="6" borderId="1" xfId="0" applyNumberFormat="1" applyFont="1" applyFill="1" applyBorder="1"/>
    <xf numFmtId="0" fontId="10" fillId="6" borderId="1" xfId="0" applyFont="1" applyFill="1" applyBorder="1"/>
    <xf numFmtId="0" fontId="2" fillId="6" borderId="1" xfId="0" applyFont="1" applyFill="1" applyBorder="1"/>
    <xf numFmtId="0" fontId="0" fillId="4" borderId="0" xfId="0" applyFill="1"/>
    <xf numFmtId="0" fontId="0" fillId="0" borderId="1" xfId="0" applyFont="1" applyBorder="1" applyAlignment="1">
      <alignment horizontal="right"/>
    </xf>
    <xf numFmtId="3" fontId="0" fillId="0" borderId="1" xfId="0" applyNumberFormat="1" applyFont="1" applyBorder="1"/>
    <xf numFmtId="0" fontId="0" fillId="0" borderId="0" xfId="0" applyBorder="1"/>
    <xf numFmtId="0" fontId="2" fillId="2" borderId="2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6" borderId="20" xfId="0" applyFill="1" applyBorder="1" applyAlignment="1"/>
    <xf numFmtId="0" fontId="0" fillId="6" borderId="21" xfId="0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6" fillId="7" borderId="8" xfId="0" applyNumberFormat="1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7" borderId="17" xfId="0" applyFill="1" applyBorder="1" applyAlignment="1">
      <alignment shrinkToFit="1"/>
    </xf>
    <xf numFmtId="0" fontId="0" fillId="7" borderId="18" xfId="0" applyFill="1" applyBorder="1" applyAlignment="1">
      <alignment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20" xfId="0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21" xfId="0" applyBorder="1" applyAlignment="1">
      <alignment shrinkToFit="1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3DEDA-52D4-4947-BDD6-515A16004CDF}">
  <sheetPr>
    <pageSetUpPr fitToPage="1"/>
  </sheetPr>
  <dimension ref="A1:F57"/>
  <sheetViews>
    <sheetView topLeftCell="A27" workbookViewId="0">
      <selection sqref="A1:D55"/>
    </sheetView>
  </sheetViews>
  <sheetFormatPr defaultRowHeight="14.4" x14ac:dyDescent="0.3"/>
  <cols>
    <col min="1" max="1" width="43.88671875" bestFit="1" customWidth="1"/>
    <col min="2" max="2" width="13.6640625" customWidth="1"/>
    <col min="3" max="3" width="39.5546875" customWidth="1"/>
    <col min="4" max="4" width="14" style="5" bestFit="1" customWidth="1"/>
    <col min="6" max="6" width="10.88671875" bestFit="1" customWidth="1"/>
  </cols>
  <sheetData>
    <row r="1" spans="1:6" x14ac:dyDescent="0.3">
      <c r="A1" s="54" t="s">
        <v>0</v>
      </c>
      <c r="B1" s="54"/>
      <c r="C1" s="54"/>
      <c r="D1" s="54"/>
    </row>
    <row r="2" spans="1:6" ht="16.2" x14ac:dyDescent="0.3">
      <c r="A2" s="1"/>
      <c r="B2" s="1" t="s">
        <v>1</v>
      </c>
      <c r="C2" s="1" t="s">
        <v>2</v>
      </c>
      <c r="D2" s="2" t="s">
        <v>3</v>
      </c>
    </row>
    <row r="3" spans="1:6" ht="16.2" x14ac:dyDescent="0.3">
      <c r="A3" s="3" t="s">
        <v>4</v>
      </c>
      <c r="B3" s="4">
        <v>136063</v>
      </c>
      <c r="C3" s="4">
        <v>36399.279999999999</v>
      </c>
      <c r="D3" s="4">
        <f>C3*100</f>
        <v>3639928</v>
      </c>
    </row>
    <row r="4" spans="1:6" ht="16.2" x14ac:dyDescent="0.3">
      <c r="A4" s="3" t="s">
        <v>5</v>
      </c>
      <c r="B4" s="4">
        <v>55227</v>
      </c>
      <c r="C4" s="4">
        <v>55227</v>
      </c>
      <c r="D4" s="4">
        <f>C4*540</f>
        <v>29822580</v>
      </c>
    </row>
    <row r="5" spans="1:6" x14ac:dyDescent="0.3">
      <c r="A5" s="3" t="s">
        <v>6</v>
      </c>
      <c r="B5" s="4">
        <v>9367</v>
      </c>
      <c r="C5" s="4">
        <v>9367</v>
      </c>
      <c r="D5" s="4">
        <f>B5*540</f>
        <v>5058180</v>
      </c>
      <c r="E5" s="5">
        <f>C4+C5</f>
        <v>64594</v>
      </c>
      <c r="F5" s="5">
        <f>D4+D5</f>
        <v>34880760</v>
      </c>
    </row>
    <row r="6" spans="1:6" ht="16.2" x14ac:dyDescent="0.3">
      <c r="A6" s="3" t="s">
        <v>7</v>
      </c>
      <c r="B6" s="4">
        <v>19126</v>
      </c>
      <c r="C6" s="4">
        <v>19126</v>
      </c>
      <c r="D6" s="4">
        <f>C6*54</f>
        <v>1032804</v>
      </c>
    </row>
    <row r="7" spans="1:6" x14ac:dyDescent="0.3">
      <c r="A7" s="1" t="s">
        <v>8</v>
      </c>
      <c r="B7" s="2"/>
      <c r="C7" s="2"/>
      <c r="D7" s="2">
        <f>SUM(D3:D6)</f>
        <v>39553492</v>
      </c>
    </row>
    <row r="8" spans="1:6" x14ac:dyDescent="0.3">
      <c r="A8" s="6"/>
      <c r="B8" s="7"/>
      <c r="C8" s="7"/>
      <c r="D8" s="7"/>
    </row>
    <row r="9" spans="1:6" x14ac:dyDescent="0.3">
      <c r="A9" s="6"/>
      <c r="B9" s="7"/>
      <c r="C9" s="7"/>
      <c r="D9" s="7"/>
    </row>
    <row r="10" spans="1:6" ht="15" thickBot="1" x14ac:dyDescent="0.35">
      <c r="B10" s="5"/>
      <c r="C10" s="5"/>
    </row>
    <row r="11" spans="1:6" ht="16.2" x14ac:dyDescent="0.3">
      <c r="A11" s="55" t="s">
        <v>9</v>
      </c>
      <c r="B11" s="56"/>
      <c r="C11" s="57"/>
      <c r="D11" s="8"/>
      <c r="E11" s="9"/>
      <c r="F11" t="s">
        <v>10</v>
      </c>
    </row>
    <row r="12" spans="1:6" ht="16.2" x14ac:dyDescent="0.3">
      <c r="A12" s="10" t="s">
        <v>11</v>
      </c>
      <c r="B12" s="2" t="s">
        <v>2</v>
      </c>
      <c r="C12" s="11" t="s">
        <v>12</v>
      </c>
      <c r="D12" s="7"/>
    </row>
    <row r="13" spans="1:6" x14ac:dyDescent="0.3">
      <c r="A13" s="12">
        <v>100</v>
      </c>
      <c r="B13" s="2">
        <v>136063</v>
      </c>
      <c r="C13" s="13">
        <f>A13*B13</f>
        <v>13606300</v>
      </c>
      <c r="D13" s="14"/>
    </row>
    <row r="14" spans="1:6" x14ac:dyDescent="0.3">
      <c r="A14" s="15">
        <v>150</v>
      </c>
      <c r="B14" s="16">
        <v>136063</v>
      </c>
      <c r="C14" s="17">
        <f t="shared" ref="C14:C16" si="0">A14*B14</f>
        <v>20409450</v>
      </c>
      <c r="D14" s="14"/>
    </row>
    <row r="15" spans="1:6" x14ac:dyDescent="0.3">
      <c r="A15" s="18">
        <v>200</v>
      </c>
      <c r="B15" s="4">
        <v>136063</v>
      </c>
      <c r="C15" s="17">
        <f t="shared" si="0"/>
        <v>27212600</v>
      </c>
      <c r="D15" s="14"/>
    </row>
    <row r="16" spans="1:6" x14ac:dyDescent="0.3">
      <c r="A16" s="19"/>
      <c r="B16" s="20">
        <v>136063</v>
      </c>
      <c r="C16" s="21">
        <f t="shared" si="0"/>
        <v>0</v>
      </c>
      <c r="D16" s="14"/>
    </row>
    <row r="17" spans="1:4" x14ac:dyDescent="0.3">
      <c r="A17" s="22"/>
      <c r="B17" s="58" t="s">
        <v>13</v>
      </c>
      <c r="C17" s="23"/>
      <c r="D17" s="14"/>
    </row>
    <row r="18" spans="1:4" x14ac:dyDescent="0.3">
      <c r="A18" s="24"/>
      <c r="B18" s="59"/>
      <c r="C18" s="23"/>
    </row>
    <row r="19" spans="1:4" ht="16.2" x14ac:dyDescent="0.3">
      <c r="A19" s="60" t="s">
        <v>14</v>
      </c>
      <c r="B19" s="61"/>
      <c r="C19" s="62"/>
    </row>
    <row r="20" spans="1:4" ht="16.2" x14ac:dyDescent="0.3">
      <c r="A20" s="25" t="s">
        <v>15</v>
      </c>
      <c r="B20" s="26" t="s">
        <v>16</v>
      </c>
      <c r="C20" s="27" t="s">
        <v>12</v>
      </c>
    </row>
    <row r="21" spans="1:4" x14ac:dyDescent="0.3">
      <c r="A21" s="28">
        <v>150</v>
      </c>
      <c r="B21" s="29">
        <f>C3</f>
        <v>36399.279999999999</v>
      </c>
      <c r="C21" s="30">
        <f>A21*B21</f>
        <v>5459892</v>
      </c>
    </row>
    <row r="22" spans="1:4" x14ac:dyDescent="0.3">
      <c r="A22" s="28">
        <v>200</v>
      </c>
      <c r="B22" s="29">
        <f>C3</f>
        <v>36399.279999999999</v>
      </c>
      <c r="C22" s="30">
        <f t="shared" ref="C22:C23" si="1">A22*B22</f>
        <v>7279856</v>
      </c>
    </row>
    <row r="23" spans="1:4" x14ac:dyDescent="0.3">
      <c r="A23" s="28">
        <v>250</v>
      </c>
      <c r="B23" s="29">
        <f>C3</f>
        <v>36399.279999999999</v>
      </c>
      <c r="C23" s="30">
        <f t="shared" si="1"/>
        <v>9099820</v>
      </c>
    </row>
    <row r="24" spans="1:4" ht="15" thickBot="1" x14ac:dyDescent="0.35">
      <c r="A24" s="31">
        <v>185</v>
      </c>
      <c r="B24" s="32">
        <f>C3</f>
        <v>36399.279999999999</v>
      </c>
      <c r="C24" s="33">
        <f>A24*B24</f>
        <v>6733866.7999999998</v>
      </c>
    </row>
    <row r="25" spans="1:4" ht="15" thickBot="1" x14ac:dyDescent="0.35">
      <c r="D25"/>
    </row>
    <row r="26" spans="1:4" ht="15" thickBot="1" x14ac:dyDescent="0.35">
      <c r="A26" s="63" t="s">
        <v>17</v>
      </c>
      <c r="B26" s="64"/>
      <c r="C26" s="34"/>
      <c r="D26"/>
    </row>
    <row r="27" spans="1:4" x14ac:dyDescent="0.3">
      <c r="A27" s="35"/>
      <c r="B27" s="14"/>
      <c r="C27" s="14"/>
    </row>
    <row r="28" spans="1:4" x14ac:dyDescent="0.3">
      <c r="B28" s="5"/>
      <c r="C28" s="5"/>
    </row>
    <row r="29" spans="1:4" x14ac:dyDescent="0.3">
      <c r="A29" s="47" t="s">
        <v>18</v>
      </c>
      <c r="B29" s="48"/>
      <c r="C29" s="49"/>
      <c r="D29" s="5" t="s">
        <v>19</v>
      </c>
    </row>
    <row r="30" spans="1:4" ht="16.2" x14ac:dyDescent="0.3">
      <c r="A30" s="36" t="s">
        <v>11</v>
      </c>
      <c r="B30" s="2" t="s">
        <v>2</v>
      </c>
      <c r="C30" s="2" t="s">
        <v>12</v>
      </c>
    </row>
    <row r="31" spans="1:4" x14ac:dyDescent="0.3">
      <c r="A31" s="1">
        <v>750</v>
      </c>
      <c r="B31" s="2">
        <f>C4</f>
        <v>55227</v>
      </c>
      <c r="C31" s="37">
        <f>A31*B31</f>
        <v>41420250</v>
      </c>
    </row>
    <row r="32" spans="1:4" x14ac:dyDescent="0.3">
      <c r="A32" s="3">
        <v>800</v>
      </c>
      <c r="B32" s="4">
        <f>C4</f>
        <v>55227</v>
      </c>
      <c r="C32" s="38">
        <f t="shared" ref="C32:C34" si="2">A32*B32</f>
        <v>44181600</v>
      </c>
    </row>
    <row r="33" spans="1:3" x14ac:dyDescent="0.3">
      <c r="A33" s="3">
        <v>1000</v>
      </c>
      <c r="B33" s="4">
        <f>C4</f>
        <v>55227</v>
      </c>
      <c r="C33" s="38">
        <f t="shared" si="2"/>
        <v>55227000</v>
      </c>
    </row>
    <row r="34" spans="1:3" x14ac:dyDescent="0.3">
      <c r="A34" s="39"/>
      <c r="B34" s="40">
        <f>C4</f>
        <v>55227</v>
      </c>
      <c r="C34" s="40">
        <f t="shared" si="2"/>
        <v>0</v>
      </c>
    </row>
    <row r="35" spans="1:3" x14ac:dyDescent="0.3">
      <c r="B35" s="5"/>
      <c r="C35" s="5"/>
    </row>
    <row r="36" spans="1:3" x14ac:dyDescent="0.3">
      <c r="A36" s="47" t="s">
        <v>20</v>
      </c>
      <c r="B36" s="48"/>
      <c r="C36" s="49"/>
    </row>
    <row r="37" spans="1:3" ht="16.2" x14ac:dyDescent="0.3">
      <c r="A37" s="36" t="s">
        <v>11</v>
      </c>
      <c r="B37" s="2" t="s">
        <v>2</v>
      </c>
      <c r="C37" s="2" t="s">
        <v>12</v>
      </c>
    </row>
    <row r="38" spans="1:3" x14ac:dyDescent="0.3">
      <c r="A38" s="1">
        <v>540</v>
      </c>
      <c r="B38" s="2">
        <f>C5</f>
        <v>9367</v>
      </c>
      <c r="C38" s="37">
        <f>A38*B38</f>
        <v>5058180</v>
      </c>
    </row>
    <row r="39" spans="1:3" x14ac:dyDescent="0.3">
      <c r="A39" s="39"/>
      <c r="B39" s="40">
        <f>C11</f>
        <v>0</v>
      </c>
      <c r="C39" s="40">
        <f t="shared" ref="C39" si="3">A39*B39</f>
        <v>0</v>
      </c>
    </row>
    <row r="40" spans="1:3" x14ac:dyDescent="0.3">
      <c r="B40" s="5"/>
      <c r="C40" s="5"/>
    </row>
    <row r="41" spans="1:3" x14ac:dyDescent="0.3">
      <c r="B41" s="5"/>
      <c r="C41" s="5"/>
    </row>
    <row r="42" spans="1:3" x14ac:dyDescent="0.3">
      <c r="A42" s="47" t="s">
        <v>21</v>
      </c>
      <c r="B42" s="50"/>
      <c r="C42" s="51"/>
    </row>
    <row r="43" spans="1:3" ht="16.2" x14ac:dyDescent="0.3">
      <c r="A43" s="36" t="s">
        <v>11</v>
      </c>
      <c r="B43" s="2" t="s">
        <v>2</v>
      </c>
      <c r="C43" s="2" t="s">
        <v>12</v>
      </c>
    </row>
    <row r="44" spans="1:3" x14ac:dyDescent="0.3">
      <c r="A44" s="1">
        <v>100</v>
      </c>
      <c r="B44" s="2">
        <f>C6</f>
        <v>19126</v>
      </c>
      <c r="C44" s="37">
        <f>A44*B44</f>
        <v>1912600</v>
      </c>
    </row>
    <row r="45" spans="1:3" x14ac:dyDescent="0.3">
      <c r="A45" s="3">
        <v>150</v>
      </c>
      <c r="B45" s="4">
        <f>C6</f>
        <v>19126</v>
      </c>
      <c r="C45" s="38">
        <f>A45*B45</f>
        <v>2868900</v>
      </c>
    </row>
    <row r="46" spans="1:3" x14ac:dyDescent="0.3">
      <c r="A46" s="3">
        <v>200</v>
      </c>
      <c r="B46" s="4">
        <f>C6</f>
        <v>19126</v>
      </c>
      <c r="C46" s="38">
        <f t="shared" ref="C46:C47" si="4">A46*B46</f>
        <v>3825200</v>
      </c>
    </row>
    <row r="47" spans="1:3" x14ac:dyDescent="0.3">
      <c r="A47" s="39"/>
      <c r="B47" s="40">
        <f>C6</f>
        <v>19126</v>
      </c>
      <c r="C47" s="40">
        <f t="shared" si="4"/>
        <v>0</v>
      </c>
    </row>
    <row r="48" spans="1:3" x14ac:dyDescent="0.3">
      <c r="B48" s="5"/>
      <c r="C48" s="5"/>
    </row>
    <row r="49" spans="1:3" x14ac:dyDescent="0.3">
      <c r="A49" s="52" t="s">
        <v>22</v>
      </c>
      <c r="B49" s="53"/>
      <c r="C49" s="5"/>
    </row>
    <row r="50" spans="1:3" x14ac:dyDescent="0.3">
      <c r="A50" s="41"/>
      <c r="B50" s="40"/>
      <c r="C50" s="5"/>
    </row>
    <row r="51" spans="1:3" x14ac:dyDescent="0.3">
      <c r="A51" s="42" t="s">
        <v>23</v>
      </c>
      <c r="B51" s="40">
        <f>C13</f>
        <v>13606300</v>
      </c>
      <c r="C51" s="5"/>
    </row>
    <row r="52" spans="1:3" x14ac:dyDescent="0.3">
      <c r="A52" s="42" t="s">
        <v>24</v>
      </c>
      <c r="B52" s="40">
        <f>C31</f>
        <v>41420250</v>
      </c>
      <c r="C52" s="5"/>
    </row>
    <row r="53" spans="1:3" x14ac:dyDescent="0.3">
      <c r="A53" s="42" t="s">
        <v>25</v>
      </c>
      <c r="B53" s="40">
        <f>C38</f>
        <v>5058180</v>
      </c>
      <c r="C53" s="5"/>
    </row>
    <row r="54" spans="1:3" x14ac:dyDescent="0.3">
      <c r="A54" s="42" t="s">
        <v>26</v>
      </c>
      <c r="B54" s="40">
        <f>C44</f>
        <v>1912600</v>
      </c>
      <c r="C54" s="5"/>
    </row>
    <row r="55" spans="1:3" x14ac:dyDescent="0.3">
      <c r="A55" s="42" t="s">
        <v>27</v>
      </c>
      <c r="B55" s="40">
        <f>SUM(B51:B54)</f>
        <v>61997330</v>
      </c>
      <c r="C55" s="5"/>
    </row>
    <row r="56" spans="1:3" x14ac:dyDescent="0.3">
      <c r="B56" s="5"/>
      <c r="C56" s="5"/>
    </row>
    <row r="57" spans="1:3" x14ac:dyDescent="0.3">
      <c r="B57" s="5">
        <f>B55-D7</f>
        <v>22443838</v>
      </c>
      <c r="C57" s="5"/>
    </row>
  </sheetData>
  <mergeCells count="9">
    <mergeCell ref="A36:C36"/>
    <mergeCell ref="A42:C42"/>
    <mergeCell ref="A49:B49"/>
    <mergeCell ref="A1:D1"/>
    <mergeCell ref="A11:C11"/>
    <mergeCell ref="B17:B18"/>
    <mergeCell ref="A19:C19"/>
    <mergeCell ref="A26:B26"/>
    <mergeCell ref="A29:C29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6A10C-9D0D-4FDD-8929-418756693968}">
  <sheetPr>
    <pageSetUpPr fitToPage="1"/>
  </sheetPr>
  <dimension ref="A1:F34"/>
  <sheetViews>
    <sheetView tabSelected="1" topLeftCell="A6" workbookViewId="0">
      <selection sqref="A1:D34"/>
    </sheetView>
  </sheetViews>
  <sheetFormatPr defaultRowHeight="14.4" x14ac:dyDescent="0.3"/>
  <cols>
    <col min="1" max="1" width="43" bestFit="1" customWidth="1"/>
    <col min="2" max="2" width="14" customWidth="1"/>
    <col min="3" max="3" width="14.5546875" bestFit="1" customWidth="1"/>
  </cols>
  <sheetData>
    <row r="1" spans="1:6" x14ac:dyDescent="0.3">
      <c r="A1" s="54" t="s">
        <v>28</v>
      </c>
      <c r="B1" s="54"/>
      <c r="C1" s="54"/>
    </row>
    <row r="2" spans="1:6" ht="16.2" x14ac:dyDescent="0.3">
      <c r="A2" s="1"/>
      <c r="B2" s="1" t="s">
        <v>2</v>
      </c>
      <c r="C2" s="2" t="s">
        <v>3</v>
      </c>
    </row>
    <row r="3" spans="1:6" x14ac:dyDescent="0.3">
      <c r="A3" s="3" t="s">
        <v>29</v>
      </c>
      <c r="B3" s="4">
        <v>547373</v>
      </c>
      <c r="C3" s="4">
        <f>B3*75</f>
        <v>41052975</v>
      </c>
    </row>
    <row r="4" spans="1:6" ht="16.2" x14ac:dyDescent="0.3">
      <c r="A4" s="3" t="s">
        <v>30</v>
      </c>
      <c r="B4" s="4">
        <v>414575</v>
      </c>
      <c r="C4" s="4">
        <f>B4*25</f>
        <v>10364375</v>
      </c>
    </row>
    <row r="5" spans="1:6" x14ac:dyDescent="0.3">
      <c r="A5" s="1" t="s">
        <v>8</v>
      </c>
      <c r="B5" s="2"/>
      <c r="C5" s="2">
        <f>SUM(C3:C4)</f>
        <v>51417350</v>
      </c>
    </row>
    <row r="8" spans="1:6" x14ac:dyDescent="0.3">
      <c r="A8" s="65" t="s">
        <v>31</v>
      </c>
      <c r="B8" s="65"/>
      <c r="C8" s="65"/>
    </row>
    <row r="9" spans="1:6" ht="16.2" x14ac:dyDescent="0.3">
      <c r="A9" s="36" t="s">
        <v>11</v>
      </c>
      <c r="B9" s="2" t="s">
        <v>2</v>
      </c>
      <c r="C9" s="2" t="s">
        <v>12</v>
      </c>
      <c r="E9" s="43"/>
      <c r="F9" s="43"/>
    </row>
    <row r="10" spans="1:6" x14ac:dyDescent="0.3">
      <c r="A10" s="44">
        <v>75</v>
      </c>
      <c r="B10" s="45">
        <v>547373</v>
      </c>
      <c r="C10" s="45">
        <f>A10*B10</f>
        <v>41052975</v>
      </c>
      <c r="E10" s="43"/>
      <c r="F10" s="43"/>
    </row>
    <row r="11" spans="1:6" x14ac:dyDescent="0.3">
      <c r="A11" s="1">
        <v>100</v>
      </c>
      <c r="B11" s="2">
        <v>547373</v>
      </c>
      <c r="C11" s="2">
        <f>A11*B11</f>
        <v>54737300</v>
      </c>
    </row>
    <row r="12" spans="1:6" x14ac:dyDescent="0.3">
      <c r="A12" s="3">
        <v>150</v>
      </c>
      <c r="B12" s="4">
        <v>547373</v>
      </c>
      <c r="C12" s="4">
        <f>A12*B12</f>
        <v>82105950</v>
      </c>
    </row>
    <row r="13" spans="1:6" x14ac:dyDescent="0.3">
      <c r="A13" s="3">
        <v>250</v>
      </c>
      <c r="B13" s="4">
        <v>547373</v>
      </c>
      <c r="C13" s="4">
        <f>A13*B13</f>
        <v>136843250</v>
      </c>
    </row>
    <row r="14" spans="1:6" x14ac:dyDescent="0.3">
      <c r="A14" s="46"/>
      <c r="B14" s="14"/>
      <c r="C14" s="14"/>
    </row>
    <row r="16" spans="1:6" x14ac:dyDescent="0.3">
      <c r="A16" s="66" t="s">
        <v>32</v>
      </c>
      <c r="B16" s="67"/>
      <c r="C16" s="68"/>
      <c r="D16" t="s">
        <v>39</v>
      </c>
    </row>
    <row r="17" spans="1:3" x14ac:dyDescent="0.3">
      <c r="A17" s="3" t="s">
        <v>33</v>
      </c>
      <c r="B17" s="3"/>
      <c r="C17" s="3"/>
    </row>
    <row r="18" spans="1:3" x14ac:dyDescent="0.3">
      <c r="A18" s="1">
        <v>15</v>
      </c>
      <c r="B18" s="2">
        <v>1333000</v>
      </c>
      <c r="C18" s="2">
        <f>A18*B18</f>
        <v>19995000</v>
      </c>
    </row>
    <row r="19" spans="1:3" x14ac:dyDescent="0.3">
      <c r="A19" s="3"/>
      <c r="B19" s="4"/>
      <c r="C19" s="4"/>
    </row>
    <row r="20" spans="1:3" x14ac:dyDescent="0.3">
      <c r="B20" s="5"/>
      <c r="C20" s="5"/>
    </row>
    <row r="21" spans="1:3" x14ac:dyDescent="0.3">
      <c r="A21" s="69" t="s">
        <v>34</v>
      </c>
      <c r="B21" s="69"/>
      <c r="C21" s="69"/>
    </row>
    <row r="22" spans="1:3" ht="16.2" x14ac:dyDescent="0.3">
      <c r="A22" s="36" t="s">
        <v>11</v>
      </c>
      <c r="B22" s="2" t="s">
        <v>2</v>
      </c>
      <c r="C22" s="2" t="s">
        <v>12</v>
      </c>
    </row>
    <row r="23" spans="1:3" x14ac:dyDescent="0.3">
      <c r="A23" s="44">
        <v>25</v>
      </c>
      <c r="B23" s="45">
        <v>414575</v>
      </c>
      <c r="C23" s="45">
        <f>A23*B23</f>
        <v>10364375</v>
      </c>
    </row>
    <row r="24" spans="1:3" x14ac:dyDescent="0.3">
      <c r="A24" s="3">
        <v>40</v>
      </c>
      <c r="B24" s="4">
        <v>414575</v>
      </c>
      <c r="C24" s="4">
        <f>A24*B24</f>
        <v>16583000</v>
      </c>
    </row>
    <row r="25" spans="1:3" x14ac:dyDescent="0.3">
      <c r="A25" s="3">
        <v>50</v>
      </c>
      <c r="B25" s="4">
        <v>414575</v>
      </c>
      <c r="C25" s="4">
        <f>A25*B25</f>
        <v>20728750</v>
      </c>
    </row>
    <row r="26" spans="1:3" x14ac:dyDescent="0.3">
      <c r="A26" s="1">
        <v>100</v>
      </c>
      <c r="B26" s="2">
        <v>414575</v>
      </c>
      <c r="C26" s="2">
        <f>A26*B26</f>
        <v>41457500</v>
      </c>
    </row>
    <row r="27" spans="1:3" x14ac:dyDescent="0.3">
      <c r="B27" s="5"/>
      <c r="C27" s="5"/>
    </row>
    <row r="28" spans="1:3" x14ac:dyDescent="0.3">
      <c r="B28" s="5"/>
      <c r="C28" s="5"/>
    </row>
    <row r="29" spans="1:3" x14ac:dyDescent="0.3">
      <c r="A29" s="70" t="s">
        <v>22</v>
      </c>
      <c r="B29" s="70"/>
      <c r="C29" s="5"/>
    </row>
    <row r="30" spans="1:3" x14ac:dyDescent="0.3">
      <c r="A30" s="41" t="s">
        <v>35</v>
      </c>
      <c r="B30" s="40"/>
      <c r="C30" s="5"/>
    </row>
    <row r="31" spans="1:3" x14ac:dyDescent="0.3">
      <c r="A31" s="42" t="s">
        <v>36</v>
      </c>
      <c r="B31" s="40">
        <f>C11</f>
        <v>54737300</v>
      </c>
      <c r="C31" s="5"/>
    </row>
    <row r="32" spans="1:3" x14ac:dyDescent="0.3">
      <c r="A32" s="42" t="s">
        <v>37</v>
      </c>
      <c r="B32" s="40">
        <f>C18</f>
        <v>19995000</v>
      </c>
      <c r="C32" s="5"/>
    </row>
    <row r="33" spans="1:2" x14ac:dyDescent="0.3">
      <c r="A33" s="42" t="s">
        <v>38</v>
      </c>
      <c r="B33" s="40">
        <f>C26</f>
        <v>41457500</v>
      </c>
    </row>
    <row r="34" spans="1:2" x14ac:dyDescent="0.3">
      <c r="A34" s="42" t="s">
        <v>8</v>
      </c>
      <c r="B34" s="40">
        <f>SUM(B31:B33)</f>
        <v>116189800</v>
      </c>
    </row>
  </sheetData>
  <mergeCells count="5">
    <mergeCell ref="A1:C1"/>
    <mergeCell ref="A8:C8"/>
    <mergeCell ref="A16:C16"/>
    <mergeCell ref="A21:C21"/>
    <mergeCell ref="A29:B29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építményadó</vt:lpstr>
      <vt:lpstr>telekadó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2024-11-22T15:38:42Z</cp:lastPrinted>
  <dcterms:created xsi:type="dcterms:W3CDTF">2024-11-22T15:12:33Z</dcterms:created>
  <dcterms:modified xsi:type="dcterms:W3CDTF">2024-11-22T15:38:44Z</dcterms:modified>
</cp:coreProperties>
</file>