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6E3E772C-F614-4EE1-93C0-2AC66C2F1553}" xr6:coauthVersionLast="36" xr6:coauthVersionMax="36" xr10:uidLastSave="{00000000-0000-0000-0000-000000000000}"/>
  <bookViews>
    <workbookView xWindow="0" yWindow="0" windowWidth="20490" windowHeight="7545" firstSheet="3" activeTab="5" xr2:uid="{00000000-000D-0000-FFFF-FFFF00000000}"/>
  </bookViews>
  <sheets>
    <sheet name="1.Tájékoztató Többéves" sheetId="4" r:id="rId1"/>
    <sheet name="2.Tájékoztó Közvetett támogatás" sheetId="5" r:id="rId2"/>
    <sheet name="3.Tájékoztató előirányzat fel. " sheetId="6" r:id="rId3"/>
    <sheet name="4.Tájékoztató összevont mérleg " sheetId="7" r:id="rId4"/>
    <sheet name="5.Tájékoztató intézmény fenntar" sheetId="10" r:id="rId5"/>
    <sheet name="6.Tájékoztató költ.köv.3.év" sheetId="11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D33" i="5" l="1"/>
  <c r="G22" i="10"/>
  <c r="G23" i="10"/>
  <c r="G24" i="10"/>
  <c r="G21" i="10"/>
  <c r="G8" i="10"/>
  <c r="I11" i="10"/>
  <c r="I23" i="10" s="1"/>
  <c r="F23" i="10"/>
  <c r="H23" i="10"/>
  <c r="E23" i="10"/>
  <c r="G20" i="10" l="1"/>
  <c r="N15" i="11"/>
  <c r="F15" i="11"/>
  <c r="F23" i="11" s="1"/>
  <c r="F15" i="7" l="1"/>
  <c r="F23" i="7" s="1"/>
  <c r="P16" i="6"/>
  <c r="D28" i="6" l="1"/>
  <c r="D17" i="6"/>
  <c r="K15" i="7"/>
  <c r="K23" i="7" s="1"/>
  <c r="I12" i="10"/>
  <c r="D8" i="10"/>
  <c r="D20" i="10" s="1"/>
  <c r="J16" i="4"/>
  <c r="O15" i="11"/>
  <c r="O23" i="11" s="1"/>
  <c r="P24" i="6"/>
  <c r="P20" i="6" l="1"/>
  <c r="P21" i="6"/>
  <c r="P22" i="6"/>
  <c r="P23" i="6"/>
  <c r="P25" i="6"/>
  <c r="P26" i="6"/>
  <c r="P27" i="6"/>
  <c r="P19" i="6"/>
  <c r="P13" i="6"/>
  <c r="P9" i="6" l="1"/>
  <c r="P10" i="6"/>
  <c r="P11" i="6"/>
  <c r="P12" i="6"/>
  <c r="P15" i="11" l="1"/>
  <c r="P23" i="11" s="1"/>
  <c r="I15" i="11"/>
  <c r="I23" i="11" s="1"/>
  <c r="H15" i="11" l="1"/>
  <c r="H23" i="11" s="1"/>
  <c r="G15" i="11"/>
  <c r="N23" i="11"/>
  <c r="Q15" i="11"/>
  <c r="Q23" i="11" s="1"/>
  <c r="H24" i="10"/>
  <c r="F24" i="10"/>
  <c r="E24" i="10"/>
  <c r="F22" i="10"/>
  <c r="E22" i="10"/>
  <c r="H21" i="10"/>
  <c r="F21" i="10"/>
  <c r="E21" i="10"/>
  <c r="I19" i="10"/>
  <c r="I18" i="10"/>
  <c r="I16" i="10"/>
  <c r="I15" i="10"/>
  <c r="H14" i="10"/>
  <c r="E14" i="10"/>
  <c r="I13" i="10"/>
  <c r="I10" i="10"/>
  <c r="H22" i="10"/>
  <c r="I9" i="10"/>
  <c r="H8" i="10"/>
  <c r="F8" i="10"/>
  <c r="E8" i="10"/>
  <c r="I8" i="10" l="1"/>
  <c r="I14" i="10"/>
  <c r="F20" i="10"/>
  <c r="I24" i="10"/>
  <c r="E20" i="10"/>
  <c r="I22" i="10"/>
  <c r="H20" i="10"/>
  <c r="I21" i="10"/>
  <c r="G23" i="11"/>
  <c r="I20" i="10" l="1"/>
  <c r="B4" i="6"/>
  <c r="P8" i="6"/>
  <c r="P14" i="6"/>
  <c r="P15" i="6"/>
  <c r="E17" i="6"/>
  <c r="F17" i="6"/>
  <c r="G17" i="6"/>
  <c r="H17" i="6"/>
  <c r="I17" i="6"/>
  <c r="J17" i="6"/>
  <c r="K17" i="6"/>
  <c r="L17" i="6"/>
  <c r="M17" i="6"/>
  <c r="N17" i="6"/>
  <c r="O17" i="6"/>
  <c r="E28" i="6"/>
  <c r="F28" i="6"/>
  <c r="G28" i="6"/>
  <c r="H28" i="6"/>
  <c r="I28" i="6"/>
  <c r="J28" i="6"/>
  <c r="K28" i="6"/>
  <c r="L28" i="6"/>
  <c r="M28" i="6"/>
  <c r="N28" i="6"/>
  <c r="O28" i="6"/>
  <c r="E33" i="5"/>
  <c r="J20" i="4"/>
  <c r="I19" i="4"/>
  <c r="H19" i="4"/>
  <c r="F19" i="4"/>
  <c r="E19" i="4"/>
  <c r="J18" i="4"/>
  <c r="I17" i="4"/>
  <c r="H17" i="4"/>
  <c r="G17" i="4"/>
  <c r="F17" i="4"/>
  <c r="E17" i="4"/>
  <c r="I15" i="4"/>
  <c r="H15" i="4"/>
  <c r="G15" i="4"/>
  <c r="F15" i="4"/>
  <c r="E15" i="4"/>
  <c r="J14" i="4"/>
  <c r="J13" i="4"/>
  <c r="I12" i="4"/>
  <c r="H12" i="4"/>
  <c r="G12" i="4"/>
  <c r="F12" i="4"/>
  <c r="E12" i="4"/>
  <c r="J11" i="4"/>
  <c r="J10" i="4"/>
  <c r="I9" i="4"/>
  <c r="H9" i="4"/>
  <c r="G9" i="4"/>
  <c r="F9" i="4"/>
  <c r="E9" i="4"/>
  <c r="J9" i="4" l="1"/>
  <c r="E21" i="4"/>
  <c r="I21" i="4"/>
  <c r="J12" i="4"/>
  <c r="J17" i="4"/>
  <c r="J19" i="4"/>
  <c r="I29" i="6"/>
  <c r="H29" i="6"/>
  <c r="H21" i="4"/>
  <c r="G21" i="4"/>
  <c r="J15" i="4"/>
  <c r="K29" i="6"/>
  <c r="M29" i="6"/>
  <c r="P17" i="6"/>
  <c r="G29" i="6"/>
  <c r="D29" i="6"/>
  <c r="N29" i="6"/>
  <c r="L29" i="6"/>
  <c r="J29" i="6"/>
  <c r="F29" i="6"/>
  <c r="P28" i="6"/>
  <c r="E29" i="6"/>
  <c r="O29" i="6"/>
  <c r="F21" i="4"/>
  <c r="J21" i="4" l="1"/>
  <c r="P29" i="6"/>
</calcChain>
</file>

<file path=xl/sharedStrings.xml><?xml version="1.0" encoding="utf-8"?>
<sst xmlns="http://schemas.openxmlformats.org/spreadsheetml/2006/main" count="465" uniqueCount="226">
  <si>
    <t>1.  melléklet Tájékoztató</t>
  </si>
  <si>
    <t>Többéves kihatással járó döntések számszerűsítése évenkénti bontásban és összesítve célok szerint</t>
  </si>
  <si>
    <t>adatok Ft-ban</t>
  </si>
  <si>
    <t>Sor-
szám</t>
  </si>
  <si>
    <t>Kötelezettség jogcíme</t>
  </si>
  <si>
    <t>Köt. váll.
 éve</t>
  </si>
  <si>
    <t>Kiadás vonzata évenként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</si>
  <si>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</si>
  <si>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</si>
  <si>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</si>
  <si>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</si>
  <si>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</si>
  <si>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</si>
  <si>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</si>
  <si>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</si>
  <si>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</si>
  <si>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</si>
  <si>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</si>
  <si>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</si>
  <si>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</si>
  <si>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</si>
  <si>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</si>
  <si>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</si>
  <si>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</si>
  <si>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</si>
  <si>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</si>
  <si>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</si>
  <si>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</si>
  <si>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</si>
  <si>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közvilágítási eszközök bérleti  és karbantartási díja</t>
  </si>
  <si>
    <t>2016.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</si>
  <si>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</si>
  <si>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</si>
  <si>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</si>
  <si>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</si>
  <si>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</si>
  <si>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</si>
  <si>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</si>
  <si>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Összesen: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</si>
  <si>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</si>
  <si>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</si>
  <si>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</si>
  <si>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</si>
  <si>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</si>
  <si>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</si>
  <si>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</si>
  <si>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</si>
  <si>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</si>
  <si>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</si>
  <si>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Egyéb kölcsön elengedése</t>
  </si>
  <si>
    <t>17.</t>
  </si>
  <si>
    <t>Egyéb kedvezmény</t>
  </si>
  <si>
    <t>16.</t>
  </si>
  <si>
    <t>Eszközök hasznosítása utáni kedvezmény, mentesség</t>
  </si>
  <si>
    <t>15.</t>
  </si>
  <si>
    <t>Helyiségek hasznosítása utáni kedvezmény, mentesség</t>
  </si>
  <si>
    <t>14.</t>
  </si>
  <si>
    <t>13.</t>
  </si>
  <si>
    <t xml:space="preserve">Iparűzési adó állandó jelleggel végzett iparűzési tevékenység után </t>
  </si>
  <si>
    <t xml:space="preserve">Idegenforgalmi adó épület után </t>
  </si>
  <si>
    <t xml:space="preserve">Idegenforgalmi adó tartózkodás után </t>
  </si>
  <si>
    <t xml:space="preserve">Telekadó </t>
  </si>
  <si>
    <t xml:space="preserve">-ebből:            Építményadó </t>
  </si>
  <si>
    <t>Helyi adóból biztosított kedvezmény, mentesség összesen</t>
  </si>
  <si>
    <t>Lakosság részére lakásfelújításhoz nyújtott kölcsön elengedése</t>
  </si>
  <si>
    <t>Lakosság részére lakásépítéshez nyújtott kölcsön elengedése</t>
  </si>
  <si>
    <t>Ellátottak kártérítésének méltányosságból történő elengedése</t>
  </si>
  <si>
    <t>Ellátottak térítési díjának méltányosságból történő elengedése</t>
  </si>
  <si>
    <t>Kedvezmények összege</t>
  </si>
  <si>
    <t>Kedvezmény nélkül elérhető bevétel</t>
  </si>
  <si>
    <t>Bevételi jogcím</t>
  </si>
  <si>
    <t>Sor-szám</t>
  </si>
  <si>
    <t>adatk Ft-ban</t>
  </si>
  <si>
    <t>Az önkormányzat által adott közvetett támogatások
(kedvezmények)</t>
  </si>
  <si>
    <t>2.  melléklet Tájékoztató</t>
  </si>
  <si>
    <t>Egyenleg</t>
  </si>
  <si>
    <t>Kiadások összesen:</t>
  </si>
  <si>
    <t>Finanszírozási kiadások</t>
  </si>
  <si>
    <t>Egyéb felhalmozási kiadások</t>
  </si>
  <si>
    <t>Felújítások</t>
  </si>
  <si>
    <t>Beruházások</t>
  </si>
  <si>
    <t xml:space="preserve"> Egyéb működési célú kiadások</t>
  </si>
  <si>
    <t>Ellátottak pénzbeli juttatásai</t>
  </si>
  <si>
    <t>Dologi  kiadások</t>
  </si>
  <si>
    <t>Munkaadókat terhelő járulékok és szociális hozzájárulási adó</t>
  </si>
  <si>
    <t>Személyi juttatások</t>
  </si>
  <si>
    <t>Kiadások</t>
  </si>
  <si>
    <t>Bevételek összesen:</t>
  </si>
  <si>
    <t>Finanszírozási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</si>
  <si>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</si>
  <si>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</si>
  <si>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</si>
  <si>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</si>
  <si>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</si>
  <si>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célú támogatások ÁH-on belül</t>
  </si>
  <si>
    <t>Működési célú támogatások ÁH-on belül</t>
  </si>
  <si>
    <t>Önkormányzatok működési támogatásai</t>
  </si>
  <si>
    <t>Bevételek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</si>
  <si>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</si>
  <si>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</si>
  <si>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</si>
  <si>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</si>
  <si>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</si>
  <si>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</si>
  <si>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</si>
  <si>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</si>
  <si>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</si>
  <si>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</si>
  <si>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</si>
  <si>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</si>
  <si>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</si>
  <si>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3.  melléklet Tájékoztató</t>
  </si>
  <si>
    <t>Sor szám</t>
  </si>
  <si>
    <t>Rovat-szám</t>
  </si>
  <si>
    <t>Számla-szám</t>
  </si>
  <si>
    <t>Bevétel</t>
  </si>
  <si>
    <t>Kiadás</t>
  </si>
  <si>
    <t>Műk. célú támog. áht-n belülről</t>
  </si>
  <si>
    <t>B1</t>
  </si>
  <si>
    <t>091.</t>
  </si>
  <si>
    <t>K1</t>
  </si>
  <si>
    <t>051.</t>
  </si>
  <si>
    <t>Felhalm. célú támog. áht-n belülről</t>
  </si>
  <si>
    <t>B2</t>
  </si>
  <si>
    <t>092.</t>
  </si>
  <si>
    <t>Munkaadókat terh. jár. és szoc. hjár. adó</t>
  </si>
  <si>
    <t>K2</t>
  </si>
  <si>
    <t>052.</t>
  </si>
  <si>
    <t>B3</t>
  </si>
  <si>
    <t>093.</t>
  </si>
  <si>
    <t>Dologi kiadások</t>
  </si>
  <si>
    <t>K3</t>
  </si>
  <si>
    <t>053.</t>
  </si>
  <si>
    <t>B4</t>
  </si>
  <si>
    <t>094.</t>
  </si>
  <si>
    <t>K4</t>
  </si>
  <si>
    <t>054.</t>
  </si>
  <si>
    <t>B5</t>
  </si>
  <si>
    <t>095.</t>
  </si>
  <si>
    <t>Egyéb működési célú kiadások</t>
  </si>
  <si>
    <t>K5</t>
  </si>
  <si>
    <t>055.</t>
  </si>
  <si>
    <t>Műk. célú átvett pénzeszközök</t>
  </si>
  <si>
    <t>B6</t>
  </si>
  <si>
    <t>096.</t>
  </si>
  <si>
    <t>K6</t>
  </si>
  <si>
    <t>056.</t>
  </si>
  <si>
    <t>Felhalm. célú átvett pénzeszközök</t>
  </si>
  <si>
    <t>B7</t>
  </si>
  <si>
    <t>097.</t>
  </si>
  <si>
    <t>K7</t>
  </si>
  <si>
    <t>057.</t>
  </si>
  <si>
    <t>Egyéb felhalmozási célú kiadások</t>
  </si>
  <si>
    <t>K8</t>
  </si>
  <si>
    <t>058.</t>
  </si>
  <si>
    <t>Költségvetési bevételek összesen</t>
  </si>
  <si>
    <t>Költségvetési kiadások összesen</t>
  </si>
  <si>
    <t>Hitel-, kölcsönfelvétel áht-n kívülről - műk.</t>
  </si>
  <si>
    <t>B811</t>
  </si>
  <si>
    <t>09811.</t>
  </si>
  <si>
    <t>Hitel-, kölcsöntörlesztés áht-n kívülre -műk.</t>
  </si>
  <si>
    <t>K911</t>
  </si>
  <si>
    <t>05911.</t>
  </si>
  <si>
    <t>Belföldi értékpapírok bevételei - műk.</t>
  </si>
  <si>
    <t>B812</t>
  </si>
  <si>
    <t>09812.</t>
  </si>
  <si>
    <t>Belföldi értékpapírok kiadásai - műk.</t>
  </si>
  <si>
    <t>K912</t>
  </si>
  <si>
    <t>05912.</t>
  </si>
  <si>
    <t>Maradvány igénybevétele - működési</t>
  </si>
  <si>
    <t>B813</t>
  </si>
  <si>
    <t>09813.</t>
  </si>
  <si>
    <t>Áht.-n belüli megelőlegezések visszafiz.</t>
  </si>
  <si>
    <t>K914</t>
  </si>
  <si>
    <t>05914.</t>
  </si>
  <si>
    <t>Maradvány igénybevétele - felhalmozási</t>
  </si>
  <si>
    <t>Intézményfinanszírozás</t>
  </si>
  <si>
    <t>K915</t>
  </si>
  <si>
    <t>05915.</t>
  </si>
  <si>
    <t>Áht.-n belüli megelőlegezések</t>
  </si>
  <si>
    <t>B814</t>
  </si>
  <si>
    <t>09814.</t>
  </si>
  <si>
    <t>Intézményfinanszírozás kiszűrése</t>
  </si>
  <si>
    <t>B816</t>
  </si>
  <si>
    <t>09816.</t>
  </si>
  <si>
    <t>BEVÉTELEK ÖSSZESEN</t>
  </si>
  <si>
    <t>KIADÁSOK ÖSSZESEN</t>
  </si>
  <si>
    <t>Adatok  Ft-ban</t>
  </si>
  <si>
    <t>Működési célú 
támogatások 
államháztartáson 
belülről</t>
  </si>
  <si>
    <t>Működési 
bevételek</t>
  </si>
  <si>
    <t>Normatíva</t>
  </si>
  <si>
    <t>B8</t>
  </si>
  <si>
    <t>Kötelező feladatok</t>
  </si>
  <si>
    <t>Nefelejcs Német Nemzetiségi Óvoda</t>
  </si>
  <si>
    <t>Segítő Kéz Alapszolgáltató Intézmény</t>
  </si>
  <si>
    <t>Magyar Kút Könyvtár és Művelődési Ház</t>
  </si>
  <si>
    <t>Önként vállalt feladatok</t>
  </si>
  <si>
    <t>Feladatok Összesen</t>
  </si>
  <si>
    <t>5.számú tájékozató</t>
  </si>
  <si>
    <t>2025. évi  előirányzat</t>
  </si>
  <si>
    <t>2025. évi eredeti előirányzat</t>
  </si>
  <si>
    <t>Sportcsarnok önerő</t>
  </si>
  <si>
    <t>Fenntartói kiegészítés</t>
  </si>
  <si>
    <t xml:space="preserve"> </t>
  </si>
  <si>
    <t>pótlék</t>
  </si>
  <si>
    <t>2025.</t>
  </si>
  <si>
    <t>2026. évi  előirányzat</t>
  </si>
  <si>
    <t>2026. évi eredeti előirányzat</t>
  </si>
  <si>
    <t>Csodaszarvas Bölcsőde</t>
  </si>
  <si>
    <t>Előző évi maradvány</t>
  </si>
  <si>
    <t>2026.</t>
  </si>
  <si>
    <t>2027. évi  előirányzat</t>
  </si>
  <si>
    <t>2027. évi eredeti előirányzat</t>
  </si>
  <si>
    <t>INTÉZMÉNYEK 2025. ÉVI KÖLTSÉGVETÉSE 
Intézmények bevételei</t>
  </si>
  <si>
    <t>ETYEK NAGYKÖZSÉG ÖNKORMÁNYZATA 2025. ÉVI KÖLTSÉGVETÉSE 
Létszámkeret</t>
  </si>
  <si>
    <t>2025. előtti</t>
  </si>
  <si>
    <t>2027.</t>
  </si>
  <si>
    <t>2028.után</t>
  </si>
  <si>
    <t>Talajterhelési díj kedvezmény, mentesség</t>
  </si>
  <si>
    <t>4 . Melléklet Tájékoztató  2025.évi Eredeti előirányzat</t>
  </si>
  <si>
    <t>ETYEK NAGYKÖZSÉG   ÖNKORMÁNYZATA 2025. ÖSSZEVONT MÉRLEG</t>
  </si>
  <si>
    <t xml:space="preserve">ETYEK NAGYKÖZSÉG   ÖNKORMÁNYZATA 2025. KÖLTSÉGVETÉSI ÉVET KÖVETŐ HÁROM ÉV TERVEZETT BEVÉTEL-KIADÁS </t>
  </si>
  <si>
    <t>6 . Melléklet Tájékoztató  2025.évi Eredeti előirányzat</t>
  </si>
  <si>
    <t>2028. évi  előirányzat</t>
  </si>
  <si>
    <t>2028. évi eredeti előirányzat</t>
  </si>
  <si>
    <t>ETYEK NAGYKÖZSÉG ÖNKORMÁNYZATA 2025 ÉVI KÖLTSÉGVETÉSE 
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</si>
</sst>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\ ###\ ###\ ###\ ##0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indexed="0"/>
      <name val="Times New Roman"/>
      <family val="1"/>
      <charset val="238"/>
    </font>
    <font>
      <sz val="8"/>
      <color indexed="0"/>
      <name val="Times New Roman"/>
      <family val="1"/>
      <charset val="1"/>
    </font>
    <font>
      <sz val="11"/>
      <color indexed="1"/>
      <name val="Times New Roman"/>
      <family val="1"/>
      <charset val="238"/>
    </font>
    <font>
      <b/>
      <sz val="12"/>
      <color indexed="0"/>
      <name val="Times New Roman"/>
      <family val="1"/>
      <charset val="1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0"/>
      <name val="Calibri"/>
      <family val="2"/>
      <charset val="238"/>
    </font>
    <font>
      <sz val="11"/>
      <color indexed="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24"/>
      <name val="Arial"/>
      <family val="2"/>
      <charset val="238"/>
    </font>
    <font>
      <b/>
      <sz val="11"/>
      <color indexed="1"/>
      <name val="Calibri"/>
      <family val="2"/>
      <charset val="238"/>
    </font>
    <font>
      <sz val="10"/>
      <color indexed="64"/>
      <name val="Arial CE"/>
      <charset val="238"/>
    </font>
    <font>
      <sz val="10"/>
      <color indexed="0"/>
      <name val="Arial"/>
      <family val="2"/>
      <charset val="238"/>
    </font>
    <font>
      <sz val="10"/>
      <color indexed="64"/>
      <name val="Arial"/>
      <family val="2"/>
      <charset val="238"/>
    </font>
    <font>
      <sz val="11"/>
      <color indexed="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64"/>
      <name val="Arial CE"/>
      <family val="2"/>
      <charset val="238"/>
    </font>
    <font>
      <sz val="11"/>
      <color indexed="0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color indexed="0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0"/>
      <name val="Times New Roman"/>
      <family val="1"/>
      <charset val="1"/>
    </font>
    <font>
      <b/>
      <sz val="9"/>
      <color indexed="0"/>
      <name val="Times New Roman"/>
      <family val="1"/>
      <charset val="1"/>
    </font>
    <font>
      <b/>
      <sz val="9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lightHorizontal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C0C0C0"/>
        <bgColor indexed="64"/>
      </patternFill>
    </fill>
    <fill>
      <patternFill patternType="gray125">
        <fgColor rgb="FF000000"/>
        <bgColor rgb="FFDFDFDF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30" applyNumberFormat="0" applyFill="0" applyAlignment="0" applyProtection="0"/>
    <xf numFmtId="0" fontId="15" fillId="0" borderId="31" applyNumberFormat="0" applyFill="0" applyAlignment="0" applyProtection="0"/>
    <xf numFmtId="0" fontId="16" fillId="0" borderId="32" applyNumberFormat="0" applyFill="0" applyAlignment="0" applyProtection="0"/>
    <xf numFmtId="0" fontId="16" fillId="0" borderId="0" applyNumberFormat="0" applyFill="0" applyBorder="0" applyAlignment="0" applyProtection="0"/>
    <xf numFmtId="3" fontId="17" fillId="0" borderId="0" applyFont="0" applyFill="0" applyBorder="0" applyAlignment="0">
      <protection locked="0"/>
    </xf>
    <xf numFmtId="3" fontId="17" fillId="0" borderId="0" applyFont="0" applyFill="0" applyBorder="0" applyAlignment="0">
      <protection locked="0"/>
    </xf>
    <xf numFmtId="0" fontId="18" fillId="18" borderId="33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19" fillId="19" borderId="35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24" fillId="6" borderId="0" applyNumberFormat="0" applyBorder="0" applyAlignment="0" applyProtection="0"/>
    <xf numFmtId="0" fontId="25" fillId="24" borderId="36" applyNumberFormat="0" applyAlignment="0" applyProtection="0"/>
    <xf numFmtId="0" fontId="26" fillId="0" borderId="0" applyNumberFormat="0" applyFill="0" applyBorder="0" applyAlignment="0" applyProtection="0"/>
    <xf numFmtId="0" fontId="20" fillId="0" borderId="0"/>
    <xf numFmtId="0" fontId="27" fillId="0" borderId="0"/>
    <xf numFmtId="0" fontId="19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9" fillId="0" borderId="0"/>
    <xf numFmtId="0" fontId="30" fillId="0" borderId="37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1" fillId="5" borderId="0" applyNumberFormat="0" applyBorder="0" applyAlignment="0" applyProtection="0"/>
    <xf numFmtId="0" fontId="32" fillId="25" borderId="0" applyNumberFormat="0" applyBorder="0" applyAlignment="0" applyProtection="0"/>
    <xf numFmtId="0" fontId="33" fillId="24" borderId="29" applyNumberFormat="0" applyAlignment="0" applyProtection="0"/>
    <xf numFmtId="9" fontId="19" fillId="0" borderId="0" applyFont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19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1"/>
    <xf numFmtId="0" fontId="3" fillId="0" borderId="0" xfId="1" applyFont="1"/>
    <xf numFmtId="164" fontId="1" fillId="0" borderId="0" xfId="1" applyNumberFormat="1" applyAlignment="1">
      <alignment horizontal="center" vertical="center" wrapText="1"/>
    </xf>
    <xf numFmtId="164" fontId="1" fillId="0" borderId="0" xfId="1" applyNumberFormat="1" applyAlignment="1">
      <alignment vertical="center" wrapText="1"/>
    </xf>
    <xf numFmtId="164" fontId="6" fillId="0" borderId="0" xfId="1" applyNumberFormat="1" applyFont="1" applyAlignment="1">
      <alignment horizontal="right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 wrapText="1"/>
    </xf>
    <xf numFmtId="164" fontId="7" fillId="2" borderId="10" xfId="1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164" fontId="7" fillId="2" borderId="12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left" vertical="center" wrapText="1" indent="1"/>
    </xf>
    <xf numFmtId="49" fontId="8" fillId="0" borderId="14" xfId="1" applyNumberFormat="1" applyFont="1" applyBorder="1" applyAlignment="1" applyProtection="1">
      <alignment horizontal="center" vertical="center" wrapText="1"/>
      <protection locked="0"/>
    </xf>
    <xf numFmtId="164" fontId="8" fillId="0" borderId="9" xfId="1" applyNumberFormat="1" applyFont="1" applyBorder="1" applyAlignment="1">
      <alignment vertical="center" wrapText="1"/>
    </xf>
    <xf numFmtId="164" fontId="8" fillId="0" borderId="13" xfId="1" applyNumberFormat="1" applyFont="1" applyBorder="1" applyAlignment="1">
      <alignment vertical="center" wrapText="1"/>
    </xf>
    <xf numFmtId="164" fontId="8" fillId="0" borderId="14" xfId="1" applyNumberFormat="1" applyFont="1" applyBorder="1" applyAlignment="1">
      <alignment vertical="center" wrapText="1"/>
    </xf>
    <xf numFmtId="164" fontId="8" fillId="0" borderId="11" xfId="1" applyNumberFormat="1" applyFont="1" applyBorder="1" applyAlignment="1">
      <alignment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8" fillId="0" borderId="16" xfId="1" applyNumberFormat="1" applyFont="1" applyBorder="1" applyAlignment="1" applyProtection="1">
      <alignment horizontal="left" vertical="center" wrapText="1" indent="1"/>
      <protection locked="0"/>
    </xf>
    <xf numFmtId="49" fontId="8" fillId="0" borderId="1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vertical="center" wrapText="1"/>
      <protection locked="0"/>
    </xf>
    <xf numFmtId="164" fontId="8" fillId="0" borderId="15" xfId="1" applyNumberFormat="1" applyFont="1" applyBorder="1" applyAlignment="1" applyProtection="1">
      <alignment vertical="center" wrapText="1"/>
      <protection locked="0"/>
    </xf>
    <xf numFmtId="164" fontId="8" fillId="0" borderId="17" xfId="1" applyNumberFormat="1" applyFont="1" applyBorder="1" applyAlignment="1" applyProtection="1">
      <alignment vertical="center" wrapText="1"/>
      <protection locked="0"/>
    </xf>
    <xf numFmtId="164" fontId="8" fillId="0" borderId="18" xfId="1" applyNumberFormat="1" applyFont="1" applyBorder="1" applyAlignment="1" applyProtection="1">
      <alignment vertical="center" wrapText="1"/>
      <protection locked="0"/>
    </xf>
    <xf numFmtId="164" fontId="8" fillId="0" borderId="16" xfId="1" applyNumberFormat="1" applyFont="1" applyBorder="1" applyAlignment="1">
      <alignment vertical="center" wrapText="1"/>
    </xf>
    <xf numFmtId="164" fontId="7" fillId="0" borderId="19" xfId="1" applyNumberFormat="1" applyFont="1" applyBorder="1" applyAlignment="1">
      <alignment horizontal="center" vertical="center" wrapText="1"/>
    </xf>
    <xf numFmtId="164" fontId="8" fillId="0" borderId="20" xfId="1" applyNumberFormat="1" applyFont="1" applyBorder="1" applyAlignment="1" applyProtection="1">
      <alignment horizontal="left" vertical="center" wrapText="1" indent="1"/>
      <protection locked="0"/>
    </xf>
    <xf numFmtId="49" fontId="8" fillId="0" borderId="21" xfId="1" applyNumberFormat="1" applyFont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Border="1" applyAlignment="1" applyProtection="1">
      <alignment vertical="center" wrapText="1"/>
      <protection locked="0"/>
    </xf>
    <xf numFmtId="164" fontId="8" fillId="0" borderId="19" xfId="1" applyNumberFormat="1" applyFont="1" applyBorder="1" applyAlignment="1" applyProtection="1">
      <alignment vertical="center" wrapText="1"/>
      <protection locked="0"/>
    </xf>
    <xf numFmtId="164" fontId="8" fillId="0" borderId="21" xfId="1" applyNumberFormat="1" applyFont="1" applyBorder="1" applyAlignment="1" applyProtection="1">
      <alignment vertical="center" wrapText="1"/>
      <protection locked="0"/>
    </xf>
    <xf numFmtId="164" fontId="8" fillId="0" borderId="22" xfId="1" applyNumberFormat="1" applyFont="1" applyBorder="1" applyAlignment="1" applyProtection="1">
      <alignment vertical="center" wrapText="1"/>
      <protection locked="0"/>
    </xf>
    <xf numFmtId="164" fontId="8" fillId="0" borderId="20" xfId="1" applyNumberFormat="1" applyFont="1" applyBorder="1" applyAlignment="1">
      <alignment vertical="center" wrapText="1"/>
    </xf>
    <xf numFmtId="164" fontId="9" fillId="0" borderId="9" xfId="1" applyNumberFormat="1" applyFont="1" applyBorder="1" applyAlignment="1">
      <alignment horizontal="left" vertical="center" wrapText="1" indent="1"/>
    </xf>
    <xf numFmtId="164" fontId="7" fillId="0" borderId="23" xfId="1" applyNumberFormat="1" applyFont="1" applyBorder="1" applyAlignment="1">
      <alignment horizontal="center" vertical="center" wrapText="1"/>
    </xf>
    <xf numFmtId="164" fontId="8" fillId="0" borderId="24" xfId="1" applyNumberFormat="1" applyFont="1" applyBorder="1" applyAlignment="1" applyProtection="1">
      <alignment horizontal="left" vertical="center" wrapText="1" indent="1"/>
      <protection locked="0"/>
    </xf>
    <xf numFmtId="49" fontId="8" fillId="0" borderId="25" xfId="1" applyNumberFormat="1" applyFont="1" applyBorder="1" applyAlignment="1" applyProtection="1">
      <alignment horizontal="center" vertical="center" wrapText="1"/>
      <protection locked="0"/>
    </xf>
    <xf numFmtId="164" fontId="8" fillId="0" borderId="12" xfId="1" applyNumberFormat="1" applyFont="1" applyBorder="1" applyAlignment="1" applyProtection="1">
      <alignment vertical="center" wrapText="1"/>
      <protection locked="0"/>
    </xf>
    <xf numFmtId="164" fontId="8" fillId="0" borderId="23" xfId="1" applyNumberFormat="1" applyFont="1" applyBorder="1" applyAlignment="1" applyProtection="1">
      <alignment vertical="center" wrapText="1"/>
      <protection locked="0"/>
    </xf>
    <xf numFmtId="164" fontId="8" fillId="0" borderId="26" xfId="1" applyNumberFormat="1" applyFont="1" applyBorder="1" applyAlignment="1" applyProtection="1">
      <alignment vertical="center" wrapText="1"/>
      <protection locked="0"/>
    </xf>
    <xf numFmtId="164" fontId="8" fillId="0" borderId="27" xfId="1" applyNumberFormat="1" applyFont="1" applyBorder="1" applyAlignment="1" applyProtection="1">
      <alignment vertical="center" wrapText="1"/>
      <protection locked="0"/>
    </xf>
    <xf numFmtId="164" fontId="8" fillId="0" borderId="12" xfId="1" applyNumberFormat="1" applyFont="1" applyBorder="1" applyAlignment="1">
      <alignment vertical="center" wrapText="1"/>
    </xf>
    <xf numFmtId="164" fontId="8" fillId="3" borderId="10" xfId="1" applyNumberFormat="1" applyFont="1" applyFill="1" applyBorder="1" applyAlignment="1">
      <alignment horizontal="left" vertical="center" wrapText="1" indent="2"/>
    </xf>
    <xf numFmtId="0" fontId="1" fillId="0" borderId="0" xfId="1" applyFont="1"/>
    <xf numFmtId="164" fontId="34" fillId="0" borderId="38" xfId="1" applyNumberFormat="1" applyFont="1" applyBorder="1" applyAlignment="1">
      <alignment vertical="center" wrapText="1"/>
    </xf>
    <xf numFmtId="164" fontId="34" fillId="0" borderId="39" xfId="1" applyNumberFormat="1" applyFont="1" applyBorder="1" applyAlignment="1">
      <alignment vertical="center" wrapText="1"/>
    </xf>
    <xf numFmtId="0" fontId="35" fillId="0" borderId="39" xfId="1" applyFont="1" applyBorder="1" applyAlignment="1">
      <alignment vertical="center" wrapText="1"/>
    </xf>
    <xf numFmtId="0" fontId="34" fillId="0" borderId="13" xfId="1" applyFont="1" applyBorder="1" applyAlignment="1">
      <alignment horizontal="center" vertical="center" wrapText="1"/>
    </xf>
    <xf numFmtId="164" fontId="36" fillId="0" borderId="7" xfId="1" applyNumberFormat="1" applyFont="1" applyBorder="1" applyAlignment="1" applyProtection="1">
      <alignment horizontal="right" vertical="center" wrapText="1" indent="1"/>
      <protection locked="0"/>
    </xf>
    <xf numFmtId="164" fontId="36" fillId="0" borderId="40" xfId="1" applyNumberFormat="1" applyFont="1" applyBorder="1" applyAlignment="1" applyProtection="1">
      <alignment horizontal="right" vertical="center" wrapText="1" indent="1"/>
      <protection locked="0"/>
    </xf>
    <xf numFmtId="0" fontId="36" fillId="0" borderId="40" xfId="1" applyFont="1" applyBorder="1" applyAlignment="1" applyProtection="1">
      <alignment vertical="center" wrapText="1"/>
      <protection locked="0"/>
    </xf>
    <xf numFmtId="0" fontId="36" fillId="0" borderId="19" xfId="1" applyFont="1" applyBorder="1" applyAlignment="1">
      <alignment horizontal="center" vertical="center" wrapText="1"/>
    </xf>
    <xf numFmtId="164" fontId="36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36" fillId="0" borderId="17" xfId="1" applyNumberFormat="1" applyFont="1" applyBorder="1" applyAlignment="1" applyProtection="1">
      <alignment horizontal="right" vertical="center" wrapText="1" indent="1"/>
      <protection locked="0"/>
    </xf>
    <xf numFmtId="0" fontId="36" fillId="0" borderId="17" xfId="1" applyFont="1" applyBorder="1" applyAlignment="1" applyProtection="1">
      <alignment vertical="center" wrapText="1"/>
      <protection locked="0"/>
    </xf>
    <xf numFmtId="0" fontId="36" fillId="0" borderId="15" xfId="1" applyFont="1" applyBorder="1" applyAlignment="1">
      <alignment horizontal="center" vertical="center" wrapText="1"/>
    </xf>
    <xf numFmtId="0" fontId="36" fillId="0" borderId="41" xfId="1" applyFont="1" applyBorder="1" applyAlignment="1" applyProtection="1">
      <alignment vertical="center" wrapText="1"/>
      <protection locked="0"/>
    </xf>
    <xf numFmtId="164" fontId="36" fillId="0" borderId="42" xfId="1" applyNumberFormat="1" applyFont="1" applyBorder="1" applyAlignment="1" applyProtection="1">
      <alignment horizontal="right" vertical="center" wrapText="1" indent="1"/>
      <protection locked="0"/>
    </xf>
    <xf numFmtId="0" fontId="37" fillId="0" borderId="42" xfId="1" applyFont="1" applyBorder="1" applyAlignment="1">
      <alignment horizontal="left" vertical="center" wrapText="1" indent="1"/>
    </xf>
    <xf numFmtId="0" fontId="37" fillId="0" borderId="42" xfId="1" applyFont="1" applyBorder="1" applyAlignment="1">
      <alignment horizontal="left" vertical="center" wrapText="1" indent="8"/>
    </xf>
    <xf numFmtId="0" fontId="37" fillId="0" borderId="42" xfId="1" applyFont="1" applyBorder="1" applyAlignment="1">
      <alignment horizontal="center" vertical="center" wrapText="1"/>
    </xf>
    <xf numFmtId="164" fontId="36" fillId="0" borderId="43" xfId="1" applyNumberFormat="1" applyFont="1" applyBorder="1" applyAlignment="1" applyProtection="1">
      <alignment horizontal="right" vertical="center" wrapText="1" indent="1"/>
      <protection locked="0"/>
    </xf>
    <xf numFmtId="164" fontId="36" fillId="0" borderId="44" xfId="1" applyNumberFormat="1" applyFont="1" applyBorder="1" applyAlignment="1" applyProtection="1">
      <alignment horizontal="right" vertical="center" wrapText="1" indent="1"/>
      <protection locked="0"/>
    </xf>
    <xf numFmtId="0" fontId="37" fillId="0" borderId="44" xfId="1" applyFont="1" applyBorder="1" applyAlignment="1">
      <alignment horizontal="left" vertical="center" wrapText="1" indent="1"/>
    </xf>
    <xf numFmtId="0" fontId="36" fillId="0" borderId="45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0" fontId="39" fillId="0" borderId="11" xfId="1" applyFont="1" applyBorder="1" applyAlignment="1">
      <alignment horizontal="center" vertical="center" wrapText="1"/>
    </xf>
    <xf numFmtId="0" fontId="39" fillId="2" borderId="14" xfId="1" applyFont="1" applyFill="1" applyBorder="1" applyAlignment="1">
      <alignment horizontal="center" vertical="center" wrapText="1"/>
    </xf>
    <xf numFmtId="0" fontId="39" fillId="2" borderId="13" xfId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/>
    </xf>
    <xf numFmtId="164" fontId="40" fillId="0" borderId="0" xfId="1" applyNumberFormat="1" applyFont="1" applyAlignment="1">
      <alignment vertical="center" wrapText="1"/>
    </xf>
    <xf numFmtId="0" fontId="41" fillId="0" borderId="0" xfId="1" applyFont="1" applyAlignment="1">
      <alignment horizontal="center" wrapText="1"/>
    </xf>
    <xf numFmtId="164" fontId="40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Alignment="1"/>
    <xf numFmtId="0" fontId="2" fillId="0" borderId="0" xfId="1" applyFont="1" applyAlignment="1"/>
    <xf numFmtId="164" fontId="38" fillId="0" borderId="11" xfId="74" applyNumberFormat="1" applyFont="1" applyBorder="1"/>
    <xf numFmtId="164" fontId="42" fillId="0" borderId="14" xfId="74" applyNumberFormat="1" applyFont="1" applyBorder="1"/>
    <xf numFmtId="0" fontId="39" fillId="0" borderId="14" xfId="74" applyFont="1" applyBorder="1" applyAlignment="1">
      <alignment horizontal="left" indent="1"/>
    </xf>
    <xf numFmtId="0" fontId="38" fillId="0" borderId="13" xfId="74" applyFont="1" applyBorder="1" applyAlignment="1">
      <alignment horizontal="left" vertical="center" indent="1"/>
    </xf>
    <xf numFmtId="164" fontId="38" fillId="0" borderId="11" xfId="74" applyNumberFormat="1" applyFont="1" applyBorder="1" applyAlignment="1">
      <alignment vertical="center"/>
    </xf>
    <xf numFmtId="164" fontId="42" fillId="0" borderId="14" xfId="74" applyNumberFormat="1" applyFont="1" applyBorder="1" applyAlignment="1">
      <alignment vertical="center"/>
    </xf>
    <xf numFmtId="0" fontId="39" fillId="0" borderId="14" xfId="74" applyFont="1" applyBorder="1" applyAlignment="1">
      <alignment horizontal="left" vertical="center" indent="1"/>
    </xf>
    <xf numFmtId="3" fontId="1" fillId="0" borderId="0" xfId="1" applyNumberFormat="1"/>
    <xf numFmtId="164" fontId="44" fillId="0" borderId="17" xfId="74" applyNumberFormat="1" applyFont="1" applyBorder="1" applyAlignment="1" applyProtection="1">
      <alignment vertical="center"/>
      <protection locked="0"/>
    </xf>
    <xf numFmtId="0" fontId="43" fillId="0" borderId="17" xfId="74" applyFont="1" applyBorder="1" applyAlignment="1">
      <alignment horizontal="left" vertical="center" indent="1"/>
    </xf>
    <xf numFmtId="0" fontId="43" fillId="0" borderId="15" xfId="74" applyFont="1" applyBorder="1" applyAlignment="1">
      <alignment horizontal="left" vertical="center" indent="1"/>
    </xf>
    <xf numFmtId="0" fontId="43" fillId="0" borderId="17" xfId="74" applyFont="1" applyBorder="1" applyAlignment="1">
      <alignment horizontal="left" vertical="center" wrapText="1" indent="1"/>
    </xf>
    <xf numFmtId="164" fontId="43" fillId="0" borderId="43" xfId="74" applyNumberFormat="1" applyFont="1" applyBorder="1" applyAlignment="1">
      <alignment vertical="center"/>
    </xf>
    <xf numFmtId="164" fontId="44" fillId="0" borderId="41" xfId="74" applyNumberFormat="1" applyFont="1" applyBorder="1" applyAlignment="1" applyProtection="1">
      <alignment vertical="center"/>
      <protection locked="0"/>
    </xf>
    <xf numFmtId="0" fontId="43" fillId="0" borderId="41" xfId="74" applyFont="1" applyBorder="1" applyAlignment="1">
      <alignment horizontal="left" vertical="center" indent="1"/>
    </xf>
    <xf numFmtId="0" fontId="43" fillId="0" borderId="46" xfId="74" applyFont="1" applyBorder="1" applyAlignment="1">
      <alignment horizontal="left" vertical="center" indent="1"/>
    </xf>
    <xf numFmtId="0" fontId="43" fillId="0" borderId="13" xfId="74" applyFont="1" applyBorder="1" applyAlignment="1">
      <alignment horizontal="left" vertical="center" indent="1"/>
    </xf>
    <xf numFmtId="0" fontId="43" fillId="0" borderId="41" xfId="74" applyFont="1" applyBorder="1" applyAlignment="1">
      <alignment horizontal="left" vertical="center" wrapText="1" indent="1"/>
    </xf>
    <xf numFmtId="164" fontId="43" fillId="0" borderId="27" xfId="74" applyNumberFormat="1" applyFont="1" applyBorder="1" applyAlignment="1">
      <alignment vertical="center"/>
    </xf>
    <xf numFmtId="164" fontId="44" fillId="0" borderId="26" xfId="74" applyNumberFormat="1" applyFont="1" applyBorder="1" applyAlignment="1" applyProtection="1">
      <alignment vertical="center"/>
      <protection locked="0"/>
    </xf>
    <xf numFmtId="0" fontId="43" fillId="0" borderId="26" xfId="74" applyFont="1" applyBorder="1" applyAlignment="1">
      <alignment horizontal="left" vertical="center" wrapText="1" indent="1"/>
    </xf>
    <xf numFmtId="0" fontId="43" fillId="0" borderId="23" xfId="74" applyFont="1" applyBorder="1" applyAlignment="1">
      <alignment horizontal="left" vertical="center" indent="1"/>
    </xf>
    <xf numFmtId="0" fontId="35" fillId="2" borderId="48" xfId="74" applyFont="1" applyFill="1" applyBorder="1" applyAlignment="1">
      <alignment horizontal="center" vertical="center"/>
    </xf>
    <xf numFmtId="0" fontId="35" fillId="2" borderId="49" xfId="74" applyFont="1" applyFill="1" applyBorder="1" applyAlignment="1">
      <alignment horizontal="center" vertical="center"/>
    </xf>
    <xf numFmtId="0" fontId="35" fillId="2" borderId="50" xfId="74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right"/>
    </xf>
    <xf numFmtId="0" fontId="29" fillId="2" borderId="0" xfId="74" applyFill="1" applyProtection="1">
      <protection locked="0"/>
    </xf>
    <xf numFmtId="0" fontId="29" fillId="2" borderId="0" xfId="74" applyFill="1"/>
    <xf numFmtId="0" fontId="1" fillId="0" borderId="0" xfId="1" applyAlignment="1"/>
    <xf numFmtId="0" fontId="46" fillId="26" borderId="51" xfId="1" applyFont="1" applyFill="1" applyBorder="1" applyAlignment="1">
      <alignment horizontal="center" vertical="center"/>
    </xf>
    <xf numFmtId="0" fontId="46" fillId="26" borderId="54" xfId="1" applyFont="1" applyFill="1" applyBorder="1" applyAlignment="1">
      <alignment horizontal="center" vertical="center" wrapText="1"/>
    </xf>
    <xf numFmtId="0" fontId="46" fillId="26" borderId="56" xfId="1" applyFont="1" applyFill="1" applyBorder="1" applyAlignment="1">
      <alignment horizontal="center" vertical="center" wrapText="1"/>
    </xf>
    <xf numFmtId="0" fontId="47" fillId="0" borderId="5" xfId="1" applyFont="1" applyBorder="1" applyAlignment="1">
      <alignment horizontal="center" vertical="center"/>
    </xf>
    <xf numFmtId="0" fontId="47" fillId="0" borderId="54" xfId="1" applyFont="1" applyBorder="1" applyAlignment="1">
      <alignment vertical="center" wrapText="1"/>
    </xf>
    <xf numFmtId="0" fontId="47" fillId="0" borderId="54" xfId="1" applyFont="1" applyBorder="1" applyAlignment="1">
      <alignment horizontal="center" vertical="center"/>
    </xf>
    <xf numFmtId="3" fontId="47" fillId="0" borderId="54" xfId="1" applyNumberFormat="1" applyFont="1" applyBorder="1" applyAlignment="1">
      <alignment horizontal="right" vertical="center" wrapText="1"/>
    </xf>
    <xf numFmtId="0" fontId="47" fillId="0" borderId="54" xfId="1" applyFont="1" applyBorder="1" applyAlignment="1">
      <alignment horizontal="center" vertical="center" wrapText="1"/>
    </xf>
    <xf numFmtId="0" fontId="47" fillId="0" borderId="57" xfId="1" applyFont="1" applyBorder="1" applyAlignment="1">
      <alignment horizontal="center" vertical="center"/>
    </xf>
    <xf numFmtId="3" fontId="47" fillId="0" borderId="9" xfId="1" applyNumberFormat="1" applyFont="1" applyBorder="1" applyAlignment="1">
      <alignment horizontal="right" vertical="center" wrapText="1"/>
    </xf>
    <xf numFmtId="0" fontId="47" fillId="0" borderId="12" xfId="1" applyFont="1" applyBorder="1" applyAlignment="1">
      <alignment horizontal="center" vertical="center"/>
    </xf>
    <xf numFmtId="0" fontId="47" fillId="0" borderId="56" xfId="1" applyFont="1" applyBorder="1" applyAlignment="1">
      <alignment vertical="center" wrapText="1"/>
    </xf>
    <xf numFmtId="0" fontId="47" fillId="0" borderId="56" xfId="1" applyFont="1" applyBorder="1" applyAlignment="1">
      <alignment horizontal="center" vertical="center"/>
    </xf>
    <xf numFmtId="3" fontId="47" fillId="0" borderId="56" xfId="1" applyNumberFormat="1" applyFont="1" applyBorder="1" applyAlignment="1">
      <alignment horizontal="right" vertical="center" wrapText="1"/>
    </xf>
    <xf numFmtId="0" fontId="47" fillId="0" borderId="0" xfId="1" applyFont="1" applyAlignment="1">
      <alignment horizontal="center" vertical="center"/>
    </xf>
    <xf numFmtId="0" fontId="47" fillId="0" borderId="9" xfId="1" applyFont="1" applyBorder="1" applyAlignment="1">
      <alignment horizontal="center" vertical="center"/>
    </xf>
    <xf numFmtId="0" fontId="47" fillId="0" borderId="28" xfId="1" applyFont="1" applyBorder="1" applyAlignment="1">
      <alignment vertical="center" wrapText="1"/>
    </xf>
    <xf numFmtId="0" fontId="47" fillId="0" borderId="28" xfId="1" applyFont="1" applyBorder="1" applyAlignment="1">
      <alignment horizontal="center" vertical="center"/>
    </xf>
    <xf numFmtId="0" fontId="47" fillId="0" borderId="52" xfId="1" applyFont="1" applyBorder="1" applyAlignment="1">
      <alignment vertical="center" wrapText="1"/>
    </xf>
    <xf numFmtId="0" fontId="47" fillId="0" borderId="58" xfId="1" applyFont="1" applyBorder="1" applyAlignment="1">
      <alignment horizontal="center" vertical="center"/>
    </xf>
    <xf numFmtId="0" fontId="47" fillId="27" borderId="5" xfId="1" applyFont="1" applyFill="1" applyBorder="1" applyAlignment="1">
      <alignment horizontal="center" vertical="center"/>
    </xf>
    <xf numFmtId="0" fontId="46" fillId="27" borderId="54" xfId="1" applyFont="1" applyFill="1" applyBorder="1" applyAlignment="1">
      <alignment vertical="center"/>
    </xf>
    <xf numFmtId="3" fontId="46" fillId="27" borderId="54" xfId="1" applyNumberFormat="1" applyFont="1" applyFill="1" applyBorder="1" applyAlignment="1">
      <alignment horizontal="right" vertical="center"/>
    </xf>
    <xf numFmtId="0" fontId="46" fillId="27" borderId="56" xfId="1" applyFont="1" applyFill="1" applyBorder="1" applyAlignment="1">
      <alignment horizontal="center" vertical="center"/>
    </xf>
    <xf numFmtId="0" fontId="46" fillId="27" borderId="52" xfId="1" applyFont="1" applyFill="1" applyBorder="1" applyAlignment="1">
      <alignment vertical="center"/>
    </xf>
    <xf numFmtId="0" fontId="46" fillId="27" borderId="56" xfId="1" applyFont="1" applyFill="1" applyBorder="1" applyAlignment="1">
      <alignment horizontal="right" vertical="center"/>
    </xf>
    <xf numFmtId="0" fontId="46" fillId="27" borderId="58" xfId="1" applyFont="1" applyFill="1" applyBorder="1" applyAlignment="1">
      <alignment horizontal="right" vertical="center"/>
    </xf>
    <xf numFmtId="3" fontId="46" fillId="27" borderId="9" xfId="1" applyNumberFormat="1" applyFont="1" applyFill="1" applyBorder="1" applyAlignment="1">
      <alignment horizontal="right" vertical="center"/>
    </xf>
    <xf numFmtId="0" fontId="47" fillId="0" borderId="54" xfId="1" applyFont="1" applyBorder="1" applyAlignment="1">
      <alignment vertical="center"/>
    </xf>
    <xf numFmtId="3" fontId="47" fillId="0" borderId="57" xfId="1" applyNumberFormat="1" applyFont="1" applyBorder="1" applyAlignment="1">
      <alignment horizontal="right" vertical="center"/>
    </xf>
    <xf numFmtId="0" fontId="47" fillId="0" borderId="47" xfId="1" applyFont="1" applyBorder="1" applyAlignment="1">
      <alignment horizontal="center" vertical="center"/>
    </xf>
    <xf numFmtId="3" fontId="47" fillId="0" borderId="9" xfId="1" applyNumberFormat="1" applyFont="1" applyBorder="1" applyAlignment="1">
      <alignment horizontal="right" vertical="center"/>
    </xf>
    <xf numFmtId="0" fontId="47" fillId="0" borderId="9" xfId="1" applyFont="1" applyBorder="1" applyAlignment="1">
      <alignment horizontal="right" vertical="center"/>
    </xf>
    <xf numFmtId="0" fontId="47" fillId="0" borderId="56" xfId="1" applyFont="1" applyBorder="1" applyAlignment="1">
      <alignment vertical="center"/>
    </xf>
    <xf numFmtId="3" fontId="47" fillId="0" borderId="0" xfId="1" applyNumberFormat="1" applyFont="1" applyAlignment="1">
      <alignment horizontal="right" vertical="center"/>
    </xf>
    <xf numFmtId="0" fontId="47" fillId="0" borderId="1" xfId="1" applyFont="1" applyBorder="1" applyAlignment="1">
      <alignment horizontal="center" vertical="center"/>
    </xf>
    <xf numFmtId="0" fontId="47" fillId="0" borderId="52" xfId="1" applyFont="1" applyBorder="1" applyAlignment="1">
      <alignment vertical="center"/>
    </xf>
    <xf numFmtId="0" fontId="47" fillId="0" borderId="52" xfId="1" applyFont="1" applyBorder="1" applyAlignment="1">
      <alignment horizontal="center" vertical="center"/>
    </xf>
    <xf numFmtId="3" fontId="47" fillId="0" borderId="58" xfId="1" applyNumberFormat="1" applyFont="1" applyBorder="1" applyAlignment="1">
      <alignment horizontal="right" vertical="center"/>
    </xf>
    <xf numFmtId="0" fontId="47" fillId="0" borderId="28" xfId="1" applyFont="1" applyBorder="1" applyAlignment="1">
      <alignment vertical="center"/>
    </xf>
    <xf numFmtId="3" fontId="47" fillId="0" borderId="47" xfId="1" applyNumberFormat="1" applyFont="1" applyBorder="1" applyAlignment="1">
      <alignment horizontal="right" vertical="center"/>
    </xf>
    <xf numFmtId="0" fontId="47" fillId="0" borderId="9" xfId="1" applyFont="1" applyBorder="1" applyAlignment="1">
      <alignment vertical="center"/>
    </xf>
    <xf numFmtId="0" fontId="47" fillId="26" borderId="9" xfId="1" applyFont="1" applyFill="1" applyBorder="1" applyAlignment="1">
      <alignment horizontal="center" vertical="center"/>
    </xf>
    <xf numFmtId="0" fontId="46" fillId="26" borderId="28" xfId="1" applyFont="1" applyFill="1" applyBorder="1" applyAlignment="1">
      <alignment horizontal="center" vertical="center"/>
    </xf>
    <xf numFmtId="0" fontId="46" fillId="26" borderId="54" xfId="1" applyFont="1" applyFill="1" applyBorder="1" applyAlignment="1">
      <alignment horizontal="center" vertical="center"/>
    </xf>
    <xf numFmtId="3" fontId="46" fillId="26" borderId="28" xfId="1" applyNumberFormat="1" applyFont="1" applyFill="1" applyBorder="1" applyAlignment="1">
      <alignment horizontal="right" vertical="center"/>
    </xf>
    <xf numFmtId="0" fontId="47" fillId="26" borderId="54" xfId="1" applyFont="1" applyFill="1" applyBorder="1" applyAlignment="1">
      <alignment horizontal="center" vertical="center"/>
    </xf>
    <xf numFmtId="0" fontId="47" fillId="26" borderId="57" xfId="1" applyFont="1" applyFill="1" applyBorder="1" applyAlignment="1">
      <alignment horizontal="center" vertical="center"/>
    </xf>
    <xf numFmtId="3" fontId="46" fillId="26" borderId="54" xfId="1" applyNumberFormat="1" applyFont="1" applyFill="1" applyBorder="1" applyAlignment="1">
      <alignment horizontal="right" vertical="center"/>
    </xf>
    <xf numFmtId="0" fontId="48" fillId="0" borderId="0" xfId="1" applyFont="1"/>
    <xf numFmtId="0" fontId="3" fillId="0" borderId="0" xfId="0" applyFont="1"/>
    <xf numFmtId="0" fontId="49" fillId="0" borderId="59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50" fillId="0" borderId="59" xfId="0" applyFont="1" applyBorder="1"/>
    <xf numFmtId="0" fontId="50" fillId="0" borderId="60" xfId="0" applyFont="1" applyBorder="1"/>
    <xf numFmtId="165" fontId="50" fillId="0" borderId="60" xfId="0" applyNumberFormat="1" applyFont="1" applyBorder="1"/>
    <xf numFmtId="0" fontId="50" fillId="0" borderId="61" xfId="0" applyFont="1" applyBorder="1"/>
    <xf numFmtId="0" fontId="50" fillId="0" borderId="62" xfId="0" applyFont="1" applyBorder="1"/>
    <xf numFmtId="0" fontId="49" fillId="0" borderId="61" xfId="0" applyFont="1" applyBorder="1"/>
    <xf numFmtId="0" fontId="49" fillId="0" borderId="62" xfId="0" applyFont="1" applyBorder="1"/>
    <xf numFmtId="0" fontId="49" fillId="0" borderId="60" xfId="0" applyFont="1" applyBorder="1"/>
    <xf numFmtId="165" fontId="49" fillId="0" borderId="60" xfId="0" applyNumberFormat="1" applyFont="1" applyBorder="1"/>
    <xf numFmtId="165" fontId="51" fillId="0" borderId="60" xfId="0" applyNumberFormat="1" applyFont="1" applyBorder="1"/>
    <xf numFmtId="0" fontId="50" fillId="0" borderId="0" xfId="0" applyFont="1"/>
    <xf numFmtId="0" fontId="0" fillId="0" borderId="0" xfId="0"/>
    <xf numFmtId="3" fontId="46" fillId="27" borderId="56" xfId="1" applyNumberFormat="1" applyFont="1" applyFill="1" applyBorder="1" applyAlignment="1">
      <alignment horizontal="right" vertical="center"/>
    </xf>
    <xf numFmtId="0" fontId="46" fillId="26" borderId="5" xfId="1" applyFont="1" applyFill="1" applyBorder="1" applyAlignment="1">
      <alignment horizontal="center" vertical="center" wrapText="1"/>
    </xf>
    <xf numFmtId="3" fontId="47" fillId="0" borderId="28" xfId="1" applyNumberFormat="1" applyFont="1" applyBorder="1" applyAlignment="1">
      <alignment horizontal="right" vertical="center" wrapText="1"/>
    </xf>
    <xf numFmtId="3" fontId="46" fillId="27" borderId="28" xfId="1" applyNumberFormat="1" applyFont="1" applyFill="1" applyBorder="1" applyAlignment="1">
      <alignment horizontal="right" vertical="center"/>
    </xf>
    <xf numFmtId="3" fontId="47" fillId="0" borderId="28" xfId="1" applyNumberFormat="1" applyFont="1" applyBorder="1" applyAlignment="1">
      <alignment horizontal="right" vertical="center"/>
    </xf>
    <xf numFmtId="0" fontId="47" fillId="0" borderId="28" xfId="1" applyFont="1" applyBorder="1" applyAlignment="1">
      <alignment horizontal="right" vertical="center"/>
    </xf>
    <xf numFmtId="0" fontId="46" fillId="27" borderId="9" xfId="1" applyFont="1" applyFill="1" applyBorder="1" applyAlignment="1">
      <alignment horizontal="right" vertical="center"/>
    </xf>
    <xf numFmtId="0" fontId="46" fillId="26" borderId="65" xfId="1" applyFont="1" applyFill="1" applyBorder="1" applyAlignment="1">
      <alignment horizontal="center" vertical="center"/>
    </xf>
    <xf numFmtId="0" fontId="46" fillId="26" borderId="9" xfId="1" applyFont="1" applyFill="1" applyBorder="1" applyAlignment="1">
      <alignment horizontal="center" vertical="center" wrapText="1"/>
    </xf>
    <xf numFmtId="3" fontId="46" fillId="27" borderId="57" xfId="1" applyNumberFormat="1" applyFont="1" applyFill="1" applyBorder="1" applyAlignment="1">
      <alignment horizontal="right" vertical="center"/>
    </xf>
    <xf numFmtId="3" fontId="46" fillId="26" borderId="47" xfId="1" applyNumberFormat="1" applyFont="1" applyFill="1" applyBorder="1" applyAlignment="1">
      <alignment horizontal="right" vertical="center"/>
    </xf>
    <xf numFmtId="3" fontId="46" fillId="26" borderId="5" xfId="1" applyNumberFormat="1" applyFont="1" applyFill="1" applyBorder="1" applyAlignment="1">
      <alignment horizontal="right" vertical="center"/>
    </xf>
    <xf numFmtId="3" fontId="47" fillId="0" borderId="1" xfId="1" applyNumberFormat="1" applyFont="1" applyBorder="1" applyAlignment="1">
      <alignment horizontal="right" vertical="center"/>
    </xf>
    <xf numFmtId="3" fontId="46" fillId="26" borderId="9" xfId="1" applyNumberFormat="1" applyFont="1" applyFill="1" applyBorder="1" applyAlignment="1">
      <alignment horizontal="right" vertical="center"/>
    </xf>
    <xf numFmtId="0" fontId="47" fillId="0" borderId="9" xfId="1" applyFont="1" applyBorder="1" applyAlignment="1">
      <alignment vertical="center" wrapText="1"/>
    </xf>
    <xf numFmtId="3" fontId="47" fillId="0" borderId="9" xfId="1" applyNumberFormat="1" applyFont="1" applyBorder="1" applyAlignment="1">
      <alignment horizontal="center" vertical="center"/>
    </xf>
    <xf numFmtId="3" fontId="46" fillId="26" borderId="9" xfId="1" applyNumberFormat="1" applyFont="1" applyFill="1" applyBorder="1" applyAlignment="1">
      <alignment horizontal="center" vertical="center"/>
    </xf>
    <xf numFmtId="3" fontId="47" fillId="0" borderId="5" xfId="1" applyNumberFormat="1" applyFont="1" applyBorder="1" applyAlignment="1">
      <alignment horizontal="right" vertical="center"/>
    </xf>
    <xf numFmtId="0" fontId="46" fillId="26" borderId="66" xfId="1" applyFont="1" applyFill="1" applyBorder="1" applyAlignment="1">
      <alignment horizontal="center" vertical="center"/>
    </xf>
    <xf numFmtId="0" fontId="46" fillId="26" borderId="8" xfId="1" applyFont="1" applyFill="1" applyBorder="1" applyAlignment="1">
      <alignment horizontal="center" vertical="center" wrapText="1"/>
    </xf>
    <xf numFmtId="3" fontId="47" fillId="0" borderId="28" xfId="1" applyNumberFormat="1" applyFont="1" applyBorder="1" applyAlignment="1">
      <alignment horizontal="center" vertical="center"/>
    </xf>
    <xf numFmtId="3" fontId="46" fillId="26" borderId="54" xfId="1" applyNumberFormat="1" applyFont="1" applyFill="1" applyBorder="1" applyAlignment="1">
      <alignment horizontal="center" vertical="center"/>
    </xf>
    <xf numFmtId="3" fontId="47" fillId="0" borderId="8" xfId="1" applyNumberFormat="1" applyFont="1" applyBorder="1" applyAlignment="1">
      <alignment horizontal="right" vertical="center"/>
    </xf>
    <xf numFmtId="3" fontId="47" fillId="0" borderId="63" xfId="1" applyNumberFormat="1" applyFont="1" applyBorder="1" applyAlignment="1">
      <alignment horizontal="right" vertical="center"/>
    </xf>
    <xf numFmtId="0" fontId="0" fillId="0" borderId="0" xfId="0"/>
    <xf numFmtId="0" fontId="47" fillId="0" borderId="54" xfId="1" quotePrefix="1" applyFont="1" applyBorder="1" applyAlignment="1">
      <alignment horizontal="center" vertical="center"/>
    </xf>
    <xf numFmtId="164" fontId="43" fillId="28" borderId="18" xfId="74" applyNumberFormat="1" applyFont="1" applyFill="1" applyBorder="1" applyAlignment="1">
      <alignment vertical="center"/>
    </xf>
    <xf numFmtId="164" fontId="7" fillId="0" borderId="8" xfId="1" applyNumberFormat="1" applyFont="1" applyBorder="1" applyAlignment="1">
      <alignment horizontal="left" vertical="center" wrapText="1" indent="2"/>
    </xf>
    <xf numFmtId="164" fontId="7" fillId="0" borderId="28" xfId="1" applyNumberFormat="1" applyFont="1" applyBorder="1" applyAlignment="1">
      <alignment horizontal="left" vertical="center" wrapText="1" indent="2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/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41" fillId="0" borderId="0" xfId="1" applyFont="1" applyAlignment="1" applyProtection="1">
      <alignment horizontal="center" wrapText="1"/>
      <protection locked="0"/>
    </xf>
    <xf numFmtId="0" fontId="5" fillId="2" borderId="0" xfId="74" applyFont="1" applyFill="1" applyAlignment="1">
      <alignment horizontal="center" wrapText="1"/>
    </xf>
    <xf numFmtId="0" fontId="5" fillId="2" borderId="0" xfId="74" applyFont="1" applyFill="1" applyAlignment="1">
      <alignment horizontal="center"/>
    </xf>
    <xf numFmtId="0" fontId="45" fillId="0" borderId="10" xfId="74" applyFont="1" applyBorder="1" applyAlignment="1">
      <alignment horizontal="left" vertical="center" indent="1"/>
    </xf>
    <xf numFmtId="0" fontId="45" fillId="0" borderId="47" xfId="74" applyFont="1" applyBorder="1" applyAlignment="1">
      <alignment horizontal="left" vertical="center" indent="1"/>
    </xf>
    <xf numFmtId="0" fontId="45" fillId="0" borderId="28" xfId="74" applyFont="1" applyBorder="1" applyAlignment="1">
      <alignment horizontal="left" vertical="center" indent="1"/>
    </xf>
    <xf numFmtId="0" fontId="46" fillId="26" borderId="1" xfId="1" applyFont="1" applyFill="1" applyBorder="1" applyAlignment="1">
      <alignment horizontal="center" vertical="center" wrapText="1"/>
    </xf>
    <xf numFmtId="0" fontId="46" fillId="26" borderId="5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6" fillId="26" borderId="52" xfId="1" applyFont="1" applyFill="1" applyBorder="1" applyAlignment="1">
      <alignment horizontal="center" vertical="center" wrapText="1"/>
    </xf>
    <xf numFmtId="0" fontId="46" fillId="26" borderId="5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49" fillId="0" borderId="59" xfId="0" applyFont="1" applyBorder="1" applyAlignment="1">
      <alignment horizontal="center" vertical="center"/>
    </xf>
    <xf numFmtId="0" fontId="49" fillId="0" borderId="59" xfId="0" applyFont="1" applyBorder="1"/>
    <xf numFmtId="0" fontId="0" fillId="0" borderId="59" xfId="0" applyBorder="1"/>
    <xf numFmtId="0" fontId="46" fillId="26" borderId="63" xfId="1" applyFont="1" applyFill="1" applyBorder="1" applyAlignment="1">
      <alignment horizontal="center" vertical="center" wrapText="1"/>
    </xf>
    <xf numFmtId="0" fontId="46" fillId="26" borderId="64" xfId="1" applyFont="1" applyFill="1" applyBorder="1" applyAlignment="1">
      <alignment horizontal="center" vertical="center" wrapText="1"/>
    </xf>
    <xf numFmtId="164" fontId="43" fillId="0" borderId="43" xfId="74" applyNumberFormat="1" applyFont="1" applyFill="1" applyBorder="1" applyAlignment="1">
      <alignment vertical="center"/>
    </xf>
  </cellXfs>
  <cellStyles count="85">
    <cellStyle name="20% - 1. jelölőszín 2" xfId="2" xr:uid="{00000000-0005-0000-0000-000000000000}"/>
    <cellStyle name="20% - 1. jelölőszín 3" xfId="3" xr:uid="{00000000-0005-0000-0000-000001000000}"/>
    <cellStyle name="20% - 2. jelölőszín 2" xfId="4" xr:uid="{00000000-0005-0000-0000-000002000000}"/>
    <cellStyle name="20% - 2. jelölőszín 3" xfId="5" xr:uid="{00000000-0005-0000-0000-000003000000}"/>
    <cellStyle name="20% - 3. jelölőszín 2" xfId="6" xr:uid="{00000000-0005-0000-0000-000004000000}"/>
    <cellStyle name="20% - 3. jelölőszín 3" xfId="7" xr:uid="{00000000-0005-0000-0000-000005000000}"/>
    <cellStyle name="20% - 4. jelölőszín 2" xfId="8" xr:uid="{00000000-0005-0000-0000-000006000000}"/>
    <cellStyle name="20% - 4. jelölőszín 3" xfId="9" xr:uid="{00000000-0005-0000-0000-000007000000}"/>
    <cellStyle name="20% - 5. jelölőszín 2" xfId="10" xr:uid="{00000000-0005-0000-0000-000008000000}"/>
    <cellStyle name="20% - 5. jelölőszín 3" xfId="11" xr:uid="{00000000-0005-0000-0000-000009000000}"/>
    <cellStyle name="20% - 6. jelölőszín 2" xfId="12" xr:uid="{00000000-0005-0000-0000-00000A000000}"/>
    <cellStyle name="20% - 6. jelölőszín 3" xfId="13" xr:uid="{00000000-0005-0000-0000-00000B000000}"/>
    <cellStyle name="40% - 1. jelölőszín 2" xfId="14" xr:uid="{00000000-0005-0000-0000-00000C000000}"/>
    <cellStyle name="40% - 1. jelölőszín 3" xfId="15" xr:uid="{00000000-0005-0000-0000-00000D000000}"/>
    <cellStyle name="40% - 2. jelölőszín 2" xfId="16" xr:uid="{00000000-0005-0000-0000-00000E000000}"/>
    <cellStyle name="40% - 2. jelölőszín 3" xfId="17" xr:uid="{00000000-0005-0000-0000-00000F000000}"/>
    <cellStyle name="40% - 3. jelölőszín 2" xfId="18" xr:uid="{00000000-0005-0000-0000-000010000000}"/>
    <cellStyle name="40% - 3. jelölőszín 3" xfId="19" xr:uid="{00000000-0005-0000-0000-000011000000}"/>
    <cellStyle name="40% - 4. jelölőszín 2" xfId="20" xr:uid="{00000000-0005-0000-0000-000012000000}"/>
    <cellStyle name="40% - 4. jelölőszín 3" xfId="21" xr:uid="{00000000-0005-0000-0000-000013000000}"/>
    <cellStyle name="40% - 5. jelölőszín 2" xfId="22" xr:uid="{00000000-0005-0000-0000-000014000000}"/>
    <cellStyle name="40% - 5. jelölőszín 3" xfId="23" xr:uid="{00000000-0005-0000-0000-000015000000}"/>
    <cellStyle name="40% - 6. jelölőszín 2" xfId="24" xr:uid="{00000000-0005-0000-0000-000016000000}"/>
    <cellStyle name="40% - 6. jelölőszín 3" xfId="25" xr:uid="{00000000-0005-0000-0000-000017000000}"/>
    <cellStyle name="60% - 1. jelölőszín 2" xfId="26" xr:uid="{00000000-0005-0000-0000-000018000000}"/>
    <cellStyle name="60% - 2. jelölőszín 2" xfId="27" xr:uid="{00000000-0005-0000-0000-000019000000}"/>
    <cellStyle name="60% - 3. jelölőszín 2" xfId="28" xr:uid="{00000000-0005-0000-0000-00001A000000}"/>
    <cellStyle name="60% - 4. jelölőszín 2" xfId="29" xr:uid="{00000000-0005-0000-0000-00001B000000}"/>
    <cellStyle name="60% - 5. jelölőszín 2" xfId="30" xr:uid="{00000000-0005-0000-0000-00001C000000}"/>
    <cellStyle name="60% - 6. jelölőszín 2" xfId="31" xr:uid="{00000000-0005-0000-0000-00001D000000}"/>
    <cellStyle name="Bevitel 2" xfId="32" xr:uid="{00000000-0005-0000-0000-00001E000000}"/>
    <cellStyle name="Cím 2" xfId="33" xr:uid="{00000000-0005-0000-0000-00001F000000}"/>
    <cellStyle name="Címsor 1 2" xfId="34" xr:uid="{00000000-0005-0000-0000-000020000000}"/>
    <cellStyle name="Címsor 2 2" xfId="35" xr:uid="{00000000-0005-0000-0000-000021000000}"/>
    <cellStyle name="Címsor 3 2" xfId="36" xr:uid="{00000000-0005-0000-0000-000022000000}"/>
    <cellStyle name="Címsor 4 2" xfId="37" xr:uid="{00000000-0005-0000-0000-000023000000}"/>
    <cellStyle name="Comma0" xfId="38" xr:uid="{00000000-0005-0000-0000-000024000000}"/>
    <cellStyle name="Comma0 2" xfId="39" xr:uid="{00000000-0005-0000-0000-000025000000}"/>
    <cellStyle name="Ellenőrzőcella 2" xfId="40" xr:uid="{00000000-0005-0000-0000-000026000000}"/>
    <cellStyle name="Ezres 2" xfId="41" xr:uid="{00000000-0005-0000-0000-000027000000}"/>
    <cellStyle name="Ezres 3" xfId="42" xr:uid="{00000000-0005-0000-0000-000028000000}"/>
    <cellStyle name="Ezres 4" xfId="43" xr:uid="{00000000-0005-0000-0000-000029000000}"/>
    <cellStyle name="Ezres 5" xfId="44" xr:uid="{00000000-0005-0000-0000-00002A000000}"/>
    <cellStyle name="Ezres 6" xfId="45" xr:uid="{00000000-0005-0000-0000-00002B000000}"/>
    <cellStyle name="Ezres 7" xfId="46" xr:uid="{00000000-0005-0000-0000-00002C000000}"/>
    <cellStyle name="Figyelmeztetés 2" xfId="47" xr:uid="{00000000-0005-0000-0000-00002D000000}"/>
    <cellStyle name="Hivatkozott cella 2" xfId="48" xr:uid="{00000000-0005-0000-0000-00002E000000}"/>
    <cellStyle name="Jegyzet 2" xfId="49" xr:uid="{00000000-0005-0000-0000-00002F000000}"/>
    <cellStyle name="Jelölőszín (1) 2" xfId="50" xr:uid="{00000000-0005-0000-0000-000030000000}"/>
    <cellStyle name="Jelölőszín (2) 2" xfId="51" xr:uid="{00000000-0005-0000-0000-000031000000}"/>
    <cellStyle name="Jelölőszín (3) 2" xfId="52" xr:uid="{00000000-0005-0000-0000-000032000000}"/>
    <cellStyle name="Jelölőszín (4) 2" xfId="53" xr:uid="{00000000-0005-0000-0000-000033000000}"/>
    <cellStyle name="Jelölőszín (5) 2" xfId="54" xr:uid="{00000000-0005-0000-0000-000034000000}"/>
    <cellStyle name="Jelölőszín (6) 2" xfId="55" xr:uid="{00000000-0005-0000-0000-000035000000}"/>
    <cellStyle name="Jó 2" xfId="56" xr:uid="{00000000-0005-0000-0000-000036000000}"/>
    <cellStyle name="Kimenet 2" xfId="57" xr:uid="{00000000-0005-0000-0000-000037000000}"/>
    <cellStyle name="Magyarázó szöveg 2" xfId="58" xr:uid="{00000000-0005-0000-0000-000038000000}"/>
    <cellStyle name="Normál" xfId="0" builtinId="0"/>
    <cellStyle name="Normál 10" xfId="59" xr:uid="{00000000-0005-0000-0000-00003A000000}"/>
    <cellStyle name="Normál 2" xfId="1" xr:uid="{00000000-0005-0000-0000-00003B000000}"/>
    <cellStyle name="Normál 2 2" xfId="60" xr:uid="{00000000-0005-0000-0000-00003C000000}"/>
    <cellStyle name="Normál 2 3" xfId="61" xr:uid="{00000000-0005-0000-0000-00003D000000}"/>
    <cellStyle name="Normál 2 3 2" xfId="62" xr:uid="{00000000-0005-0000-0000-00003E000000}"/>
    <cellStyle name="Normál 2 4" xfId="63" xr:uid="{00000000-0005-0000-0000-00003F000000}"/>
    <cellStyle name="Normál 2_25.m kiemelt üzemelés" xfId="64" xr:uid="{00000000-0005-0000-0000-000040000000}"/>
    <cellStyle name="Normál 3" xfId="65" xr:uid="{00000000-0005-0000-0000-000041000000}"/>
    <cellStyle name="Normál 3 2" xfId="66" xr:uid="{00000000-0005-0000-0000-000042000000}"/>
    <cellStyle name="Normál 4" xfId="67" xr:uid="{00000000-0005-0000-0000-000043000000}"/>
    <cellStyle name="Normál 5" xfId="68" xr:uid="{00000000-0005-0000-0000-000044000000}"/>
    <cellStyle name="Normál 5 2" xfId="69" xr:uid="{00000000-0005-0000-0000-000045000000}"/>
    <cellStyle name="Normál 6" xfId="70" xr:uid="{00000000-0005-0000-0000-000046000000}"/>
    <cellStyle name="Normál 7" xfId="71" xr:uid="{00000000-0005-0000-0000-000047000000}"/>
    <cellStyle name="Normál 8" xfId="72" xr:uid="{00000000-0005-0000-0000-000048000000}"/>
    <cellStyle name="Normál 9" xfId="73" xr:uid="{00000000-0005-0000-0000-000049000000}"/>
    <cellStyle name="Normál_SEGEDLETEK" xfId="74" xr:uid="{00000000-0005-0000-0000-00004A000000}"/>
    <cellStyle name="Összesen 2" xfId="75" xr:uid="{00000000-0005-0000-0000-00004B000000}"/>
    <cellStyle name="Pénznem 2" xfId="76" xr:uid="{00000000-0005-0000-0000-00004C000000}"/>
    <cellStyle name="Pénznem 3" xfId="77" xr:uid="{00000000-0005-0000-0000-00004D000000}"/>
    <cellStyle name="Rossz 2" xfId="78" xr:uid="{00000000-0005-0000-0000-00004E000000}"/>
    <cellStyle name="Semleges 2" xfId="79" xr:uid="{00000000-0005-0000-0000-00004F000000}"/>
    <cellStyle name="Számítás 2" xfId="80" xr:uid="{00000000-0005-0000-0000-000050000000}"/>
    <cellStyle name="Százalék 2" xfId="81" xr:uid="{00000000-0005-0000-0000-000051000000}"/>
    <cellStyle name="Százalék 2 2" xfId="82" xr:uid="{00000000-0005-0000-0000-000052000000}"/>
    <cellStyle name="Százalék 2_25.m kiemelt üzemelés" xfId="83" xr:uid="{00000000-0005-0000-0000-000053000000}"/>
    <cellStyle name="Százalék 3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 refreshError="1"/>
      <sheetData sheetId="1" refreshError="1"/>
      <sheetData sheetId="2" refreshError="1">
        <row r="7">
          <cell r="B7" t="str">
            <v xml:space="preserve">2.1. számú melléklet C. oszlop 13. sor + 2.2. számú melléklet C. oszlop 12. sor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2"/>
  <sheetViews>
    <sheetView zoomScaleNormal="100" zoomScaleSheetLayoutView="82" workbookViewId="0">
      <selection activeCell="M13" sqref="M13"/>
    </sheetView>
  </sheetViews>
  <sheetFormatPr defaultRowHeight="15" x14ac:dyDescent="0.25"/>
  <cols>
    <col min="1" max="1" width="9.140625" style="1"/>
    <col min="2" max="2" width="13.140625" style="1" customWidth="1"/>
    <col min="3" max="3" width="25.28515625" style="1" customWidth="1"/>
    <col min="4" max="4" width="13.7109375" style="1" customWidth="1"/>
    <col min="5" max="5" width="13.28515625" style="1" customWidth="1"/>
    <col min="6" max="6" width="9.5703125" style="1" customWidth="1"/>
    <col min="7" max="7" width="13.28515625" style="1" customWidth="1"/>
    <col min="8" max="8" width="9.28515625" style="1" bestFit="1" customWidth="1"/>
    <col min="9" max="9" width="14" style="1" customWidth="1"/>
    <col min="10" max="10" width="14.5703125" style="1" customWidth="1"/>
    <col min="11" max="257" width="9.140625" style="1"/>
    <col min="258" max="258" width="13.140625" style="1" customWidth="1"/>
    <col min="259" max="259" width="25.28515625" style="1" customWidth="1"/>
    <col min="260" max="260" width="13.7109375" style="1" customWidth="1"/>
    <col min="261" max="261" width="13.28515625" style="1" customWidth="1"/>
    <col min="262" max="262" width="9.5703125" style="1" customWidth="1"/>
    <col min="263" max="263" width="13.28515625" style="1" customWidth="1"/>
    <col min="264" max="264" width="9.28515625" style="1" bestFit="1" customWidth="1"/>
    <col min="265" max="265" width="14" style="1" customWidth="1"/>
    <col min="266" max="266" width="14.5703125" style="1" customWidth="1"/>
    <col min="267" max="513" width="9.140625" style="1"/>
    <col min="514" max="514" width="13.140625" style="1" customWidth="1"/>
    <col min="515" max="515" width="25.28515625" style="1" customWidth="1"/>
    <col min="516" max="516" width="13.7109375" style="1" customWidth="1"/>
    <col min="517" max="517" width="13.28515625" style="1" customWidth="1"/>
    <col min="518" max="518" width="9.5703125" style="1" customWidth="1"/>
    <col min="519" max="519" width="13.28515625" style="1" customWidth="1"/>
    <col min="520" max="520" width="9.28515625" style="1" bestFit="1" customWidth="1"/>
    <col min="521" max="521" width="14" style="1" customWidth="1"/>
    <col min="522" max="522" width="14.5703125" style="1" customWidth="1"/>
    <col min="523" max="769" width="9.140625" style="1"/>
    <col min="770" max="770" width="13.140625" style="1" customWidth="1"/>
    <col min="771" max="771" width="25.28515625" style="1" customWidth="1"/>
    <col min="772" max="772" width="13.7109375" style="1" customWidth="1"/>
    <col min="773" max="773" width="13.28515625" style="1" customWidth="1"/>
    <col min="774" max="774" width="9.5703125" style="1" customWidth="1"/>
    <col min="775" max="775" width="13.28515625" style="1" customWidth="1"/>
    <col min="776" max="776" width="9.28515625" style="1" bestFit="1" customWidth="1"/>
    <col min="777" max="777" width="14" style="1" customWidth="1"/>
    <col min="778" max="778" width="14.5703125" style="1" customWidth="1"/>
    <col min="779" max="1025" width="9.140625" style="1"/>
    <col min="1026" max="1026" width="13.140625" style="1" customWidth="1"/>
    <col min="1027" max="1027" width="25.28515625" style="1" customWidth="1"/>
    <col min="1028" max="1028" width="13.7109375" style="1" customWidth="1"/>
    <col min="1029" max="1029" width="13.28515625" style="1" customWidth="1"/>
    <col min="1030" max="1030" width="9.5703125" style="1" customWidth="1"/>
    <col min="1031" max="1031" width="13.28515625" style="1" customWidth="1"/>
    <col min="1032" max="1032" width="9.28515625" style="1" bestFit="1" customWidth="1"/>
    <col min="1033" max="1033" width="14" style="1" customWidth="1"/>
    <col min="1034" max="1034" width="14.5703125" style="1" customWidth="1"/>
    <col min="1035" max="1281" width="9.140625" style="1"/>
    <col min="1282" max="1282" width="13.140625" style="1" customWidth="1"/>
    <col min="1283" max="1283" width="25.28515625" style="1" customWidth="1"/>
    <col min="1284" max="1284" width="13.7109375" style="1" customWidth="1"/>
    <col min="1285" max="1285" width="13.28515625" style="1" customWidth="1"/>
    <col min="1286" max="1286" width="9.5703125" style="1" customWidth="1"/>
    <col min="1287" max="1287" width="13.28515625" style="1" customWidth="1"/>
    <col min="1288" max="1288" width="9.28515625" style="1" bestFit="1" customWidth="1"/>
    <col min="1289" max="1289" width="14" style="1" customWidth="1"/>
    <col min="1290" max="1290" width="14.5703125" style="1" customWidth="1"/>
    <col min="1291" max="1537" width="9.140625" style="1"/>
    <col min="1538" max="1538" width="13.140625" style="1" customWidth="1"/>
    <col min="1539" max="1539" width="25.28515625" style="1" customWidth="1"/>
    <col min="1540" max="1540" width="13.7109375" style="1" customWidth="1"/>
    <col min="1541" max="1541" width="13.28515625" style="1" customWidth="1"/>
    <col min="1542" max="1542" width="9.5703125" style="1" customWidth="1"/>
    <col min="1543" max="1543" width="13.28515625" style="1" customWidth="1"/>
    <col min="1544" max="1544" width="9.28515625" style="1" bestFit="1" customWidth="1"/>
    <col min="1545" max="1545" width="14" style="1" customWidth="1"/>
    <col min="1546" max="1546" width="14.5703125" style="1" customWidth="1"/>
    <col min="1547" max="1793" width="9.140625" style="1"/>
    <col min="1794" max="1794" width="13.140625" style="1" customWidth="1"/>
    <col min="1795" max="1795" width="25.28515625" style="1" customWidth="1"/>
    <col min="1796" max="1796" width="13.7109375" style="1" customWidth="1"/>
    <col min="1797" max="1797" width="13.28515625" style="1" customWidth="1"/>
    <col min="1798" max="1798" width="9.5703125" style="1" customWidth="1"/>
    <col min="1799" max="1799" width="13.28515625" style="1" customWidth="1"/>
    <col min="1800" max="1800" width="9.28515625" style="1" bestFit="1" customWidth="1"/>
    <col min="1801" max="1801" width="14" style="1" customWidth="1"/>
    <col min="1802" max="1802" width="14.5703125" style="1" customWidth="1"/>
    <col min="1803" max="2049" width="9.140625" style="1"/>
    <col min="2050" max="2050" width="13.140625" style="1" customWidth="1"/>
    <col min="2051" max="2051" width="25.28515625" style="1" customWidth="1"/>
    <col min="2052" max="2052" width="13.7109375" style="1" customWidth="1"/>
    <col min="2053" max="2053" width="13.28515625" style="1" customWidth="1"/>
    <col min="2054" max="2054" width="9.5703125" style="1" customWidth="1"/>
    <col min="2055" max="2055" width="13.28515625" style="1" customWidth="1"/>
    <col min="2056" max="2056" width="9.28515625" style="1" bestFit="1" customWidth="1"/>
    <col min="2057" max="2057" width="14" style="1" customWidth="1"/>
    <col min="2058" max="2058" width="14.5703125" style="1" customWidth="1"/>
    <col min="2059" max="2305" width="9.140625" style="1"/>
    <col min="2306" max="2306" width="13.140625" style="1" customWidth="1"/>
    <col min="2307" max="2307" width="25.28515625" style="1" customWidth="1"/>
    <col min="2308" max="2308" width="13.7109375" style="1" customWidth="1"/>
    <col min="2309" max="2309" width="13.28515625" style="1" customWidth="1"/>
    <col min="2310" max="2310" width="9.5703125" style="1" customWidth="1"/>
    <col min="2311" max="2311" width="13.28515625" style="1" customWidth="1"/>
    <col min="2312" max="2312" width="9.28515625" style="1" bestFit="1" customWidth="1"/>
    <col min="2313" max="2313" width="14" style="1" customWidth="1"/>
    <col min="2314" max="2314" width="14.5703125" style="1" customWidth="1"/>
    <col min="2315" max="2561" width="9.140625" style="1"/>
    <col min="2562" max="2562" width="13.140625" style="1" customWidth="1"/>
    <col min="2563" max="2563" width="25.28515625" style="1" customWidth="1"/>
    <col min="2564" max="2564" width="13.7109375" style="1" customWidth="1"/>
    <col min="2565" max="2565" width="13.28515625" style="1" customWidth="1"/>
    <col min="2566" max="2566" width="9.5703125" style="1" customWidth="1"/>
    <col min="2567" max="2567" width="13.28515625" style="1" customWidth="1"/>
    <col min="2568" max="2568" width="9.28515625" style="1" bestFit="1" customWidth="1"/>
    <col min="2569" max="2569" width="14" style="1" customWidth="1"/>
    <col min="2570" max="2570" width="14.5703125" style="1" customWidth="1"/>
    <col min="2571" max="2817" width="9.140625" style="1"/>
    <col min="2818" max="2818" width="13.140625" style="1" customWidth="1"/>
    <col min="2819" max="2819" width="25.28515625" style="1" customWidth="1"/>
    <col min="2820" max="2820" width="13.7109375" style="1" customWidth="1"/>
    <col min="2821" max="2821" width="13.28515625" style="1" customWidth="1"/>
    <col min="2822" max="2822" width="9.5703125" style="1" customWidth="1"/>
    <col min="2823" max="2823" width="13.28515625" style="1" customWidth="1"/>
    <col min="2824" max="2824" width="9.28515625" style="1" bestFit="1" customWidth="1"/>
    <col min="2825" max="2825" width="14" style="1" customWidth="1"/>
    <col min="2826" max="2826" width="14.5703125" style="1" customWidth="1"/>
    <col min="2827" max="3073" width="9.140625" style="1"/>
    <col min="3074" max="3074" width="13.140625" style="1" customWidth="1"/>
    <col min="3075" max="3075" width="25.28515625" style="1" customWidth="1"/>
    <col min="3076" max="3076" width="13.7109375" style="1" customWidth="1"/>
    <col min="3077" max="3077" width="13.28515625" style="1" customWidth="1"/>
    <col min="3078" max="3078" width="9.5703125" style="1" customWidth="1"/>
    <col min="3079" max="3079" width="13.28515625" style="1" customWidth="1"/>
    <col min="3080" max="3080" width="9.28515625" style="1" bestFit="1" customWidth="1"/>
    <col min="3081" max="3081" width="14" style="1" customWidth="1"/>
    <col min="3082" max="3082" width="14.5703125" style="1" customWidth="1"/>
    <col min="3083" max="3329" width="9.140625" style="1"/>
    <col min="3330" max="3330" width="13.140625" style="1" customWidth="1"/>
    <col min="3331" max="3331" width="25.28515625" style="1" customWidth="1"/>
    <col min="3332" max="3332" width="13.7109375" style="1" customWidth="1"/>
    <col min="3333" max="3333" width="13.28515625" style="1" customWidth="1"/>
    <col min="3334" max="3334" width="9.5703125" style="1" customWidth="1"/>
    <col min="3335" max="3335" width="13.28515625" style="1" customWidth="1"/>
    <col min="3336" max="3336" width="9.28515625" style="1" bestFit="1" customWidth="1"/>
    <col min="3337" max="3337" width="14" style="1" customWidth="1"/>
    <col min="3338" max="3338" width="14.5703125" style="1" customWidth="1"/>
    <col min="3339" max="3585" width="9.140625" style="1"/>
    <col min="3586" max="3586" width="13.140625" style="1" customWidth="1"/>
    <col min="3587" max="3587" width="25.28515625" style="1" customWidth="1"/>
    <col min="3588" max="3588" width="13.7109375" style="1" customWidth="1"/>
    <col min="3589" max="3589" width="13.28515625" style="1" customWidth="1"/>
    <col min="3590" max="3590" width="9.5703125" style="1" customWidth="1"/>
    <col min="3591" max="3591" width="13.28515625" style="1" customWidth="1"/>
    <col min="3592" max="3592" width="9.28515625" style="1" bestFit="1" customWidth="1"/>
    <col min="3593" max="3593" width="14" style="1" customWidth="1"/>
    <col min="3594" max="3594" width="14.5703125" style="1" customWidth="1"/>
    <col min="3595" max="3841" width="9.140625" style="1"/>
    <col min="3842" max="3842" width="13.140625" style="1" customWidth="1"/>
    <col min="3843" max="3843" width="25.28515625" style="1" customWidth="1"/>
    <col min="3844" max="3844" width="13.7109375" style="1" customWidth="1"/>
    <col min="3845" max="3845" width="13.28515625" style="1" customWidth="1"/>
    <col min="3846" max="3846" width="9.5703125" style="1" customWidth="1"/>
    <col min="3847" max="3847" width="13.28515625" style="1" customWidth="1"/>
    <col min="3848" max="3848" width="9.28515625" style="1" bestFit="1" customWidth="1"/>
    <col min="3849" max="3849" width="14" style="1" customWidth="1"/>
    <col min="3850" max="3850" width="14.5703125" style="1" customWidth="1"/>
    <col min="3851" max="4097" width="9.140625" style="1"/>
    <col min="4098" max="4098" width="13.140625" style="1" customWidth="1"/>
    <col min="4099" max="4099" width="25.28515625" style="1" customWidth="1"/>
    <col min="4100" max="4100" width="13.7109375" style="1" customWidth="1"/>
    <col min="4101" max="4101" width="13.28515625" style="1" customWidth="1"/>
    <col min="4102" max="4102" width="9.5703125" style="1" customWidth="1"/>
    <col min="4103" max="4103" width="13.28515625" style="1" customWidth="1"/>
    <col min="4104" max="4104" width="9.28515625" style="1" bestFit="1" customWidth="1"/>
    <col min="4105" max="4105" width="14" style="1" customWidth="1"/>
    <col min="4106" max="4106" width="14.5703125" style="1" customWidth="1"/>
    <col min="4107" max="4353" width="9.140625" style="1"/>
    <col min="4354" max="4354" width="13.140625" style="1" customWidth="1"/>
    <col min="4355" max="4355" width="25.28515625" style="1" customWidth="1"/>
    <col min="4356" max="4356" width="13.7109375" style="1" customWidth="1"/>
    <col min="4357" max="4357" width="13.28515625" style="1" customWidth="1"/>
    <col min="4358" max="4358" width="9.5703125" style="1" customWidth="1"/>
    <col min="4359" max="4359" width="13.28515625" style="1" customWidth="1"/>
    <col min="4360" max="4360" width="9.28515625" style="1" bestFit="1" customWidth="1"/>
    <col min="4361" max="4361" width="14" style="1" customWidth="1"/>
    <col min="4362" max="4362" width="14.5703125" style="1" customWidth="1"/>
    <col min="4363" max="4609" width="9.140625" style="1"/>
    <col min="4610" max="4610" width="13.140625" style="1" customWidth="1"/>
    <col min="4611" max="4611" width="25.28515625" style="1" customWidth="1"/>
    <col min="4612" max="4612" width="13.7109375" style="1" customWidth="1"/>
    <col min="4613" max="4613" width="13.28515625" style="1" customWidth="1"/>
    <col min="4614" max="4614" width="9.5703125" style="1" customWidth="1"/>
    <col min="4615" max="4615" width="13.28515625" style="1" customWidth="1"/>
    <col min="4616" max="4616" width="9.28515625" style="1" bestFit="1" customWidth="1"/>
    <col min="4617" max="4617" width="14" style="1" customWidth="1"/>
    <col min="4618" max="4618" width="14.5703125" style="1" customWidth="1"/>
    <col min="4619" max="4865" width="9.140625" style="1"/>
    <col min="4866" max="4866" width="13.140625" style="1" customWidth="1"/>
    <col min="4867" max="4867" width="25.28515625" style="1" customWidth="1"/>
    <col min="4868" max="4868" width="13.7109375" style="1" customWidth="1"/>
    <col min="4869" max="4869" width="13.28515625" style="1" customWidth="1"/>
    <col min="4870" max="4870" width="9.5703125" style="1" customWidth="1"/>
    <col min="4871" max="4871" width="13.28515625" style="1" customWidth="1"/>
    <col min="4872" max="4872" width="9.28515625" style="1" bestFit="1" customWidth="1"/>
    <col min="4873" max="4873" width="14" style="1" customWidth="1"/>
    <col min="4874" max="4874" width="14.5703125" style="1" customWidth="1"/>
    <col min="4875" max="5121" width="9.140625" style="1"/>
    <col min="5122" max="5122" width="13.140625" style="1" customWidth="1"/>
    <col min="5123" max="5123" width="25.28515625" style="1" customWidth="1"/>
    <col min="5124" max="5124" width="13.7109375" style="1" customWidth="1"/>
    <col min="5125" max="5125" width="13.28515625" style="1" customWidth="1"/>
    <col min="5126" max="5126" width="9.5703125" style="1" customWidth="1"/>
    <col min="5127" max="5127" width="13.28515625" style="1" customWidth="1"/>
    <col min="5128" max="5128" width="9.28515625" style="1" bestFit="1" customWidth="1"/>
    <col min="5129" max="5129" width="14" style="1" customWidth="1"/>
    <col min="5130" max="5130" width="14.5703125" style="1" customWidth="1"/>
    <col min="5131" max="5377" width="9.140625" style="1"/>
    <col min="5378" max="5378" width="13.140625" style="1" customWidth="1"/>
    <col min="5379" max="5379" width="25.28515625" style="1" customWidth="1"/>
    <col min="5380" max="5380" width="13.7109375" style="1" customWidth="1"/>
    <col min="5381" max="5381" width="13.28515625" style="1" customWidth="1"/>
    <col min="5382" max="5382" width="9.5703125" style="1" customWidth="1"/>
    <col min="5383" max="5383" width="13.28515625" style="1" customWidth="1"/>
    <col min="5384" max="5384" width="9.28515625" style="1" bestFit="1" customWidth="1"/>
    <col min="5385" max="5385" width="14" style="1" customWidth="1"/>
    <col min="5386" max="5386" width="14.5703125" style="1" customWidth="1"/>
    <col min="5387" max="5633" width="9.140625" style="1"/>
    <col min="5634" max="5634" width="13.140625" style="1" customWidth="1"/>
    <col min="5635" max="5635" width="25.28515625" style="1" customWidth="1"/>
    <col min="5636" max="5636" width="13.7109375" style="1" customWidth="1"/>
    <col min="5637" max="5637" width="13.28515625" style="1" customWidth="1"/>
    <col min="5638" max="5638" width="9.5703125" style="1" customWidth="1"/>
    <col min="5639" max="5639" width="13.28515625" style="1" customWidth="1"/>
    <col min="5640" max="5640" width="9.28515625" style="1" bestFit="1" customWidth="1"/>
    <col min="5641" max="5641" width="14" style="1" customWidth="1"/>
    <col min="5642" max="5642" width="14.5703125" style="1" customWidth="1"/>
    <col min="5643" max="5889" width="9.140625" style="1"/>
    <col min="5890" max="5890" width="13.140625" style="1" customWidth="1"/>
    <col min="5891" max="5891" width="25.28515625" style="1" customWidth="1"/>
    <col min="5892" max="5892" width="13.7109375" style="1" customWidth="1"/>
    <col min="5893" max="5893" width="13.28515625" style="1" customWidth="1"/>
    <col min="5894" max="5894" width="9.5703125" style="1" customWidth="1"/>
    <col min="5895" max="5895" width="13.28515625" style="1" customWidth="1"/>
    <col min="5896" max="5896" width="9.28515625" style="1" bestFit="1" customWidth="1"/>
    <col min="5897" max="5897" width="14" style="1" customWidth="1"/>
    <col min="5898" max="5898" width="14.5703125" style="1" customWidth="1"/>
    <col min="5899" max="6145" width="9.140625" style="1"/>
    <col min="6146" max="6146" width="13.140625" style="1" customWidth="1"/>
    <col min="6147" max="6147" width="25.28515625" style="1" customWidth="1"/>
    <col min="6148" max="6148" width="13.7109375" style="1" customWidth="1"/>
    <col min="6149" max="6149" width="13.28515625" style="1" customWidth="1"/>
    <col min="6150" max="6150" width="9.5703125" style="1" customWidth="1"/>
    <col min="6151" max="6151" width="13.28515625" style="1" customWidth="1"/>
    <col min="6152" max="6152" width="9.28515625" style="1" bestFit="1" customWidth="1"/>
    <col min="6153" max="6153" width="14" style="1" customWidth="1"/>
    <col min="6154" max="6154" width="14.5703125" style="1" customWidth="1"/>
    <col min="6155" max="6401" width="9.140625" style="1"/>
    <col min="6402" max="6402" width="13.140625" style="1" customWidth="1"/>
    <col min="6403" max="6403" width="25.28515625" style="1" customWidth="1"/>
    <col min="6404" max="6404" width="13.7109375" style="1" customWidth="1"/>
    <col min="6405" max="6405" width="13.28515625" style="1" customWidth="1"/>
    <col min="6406" max="6406" width="9.5703125" style="1" customWidth="1"/>
    <col min="6407" max="6407" width="13.28515625" style="1" customWidth="1"/>
    <col min="6408" max="6408" width="9.28515625" style="1" bestFit="1" customWidth="1"/>
    <col min="6409" max="6409" width="14" style="1" customWidth="1"/>
    <col min="6410" max="6410" width="14.5703125" style="1" customWidth="1"/>
    <col min="6411" max="6657" width="9.140625" style="1"/>
    <col min="6658" max="6658" width="13.140625" style="1" customWidth="1"/>
    <col min="6659" max="6659" width="25.28515625" style="1" customWidth="1"/>
    <col min="6660" max="6660" width="13.7109375" style="1" customWidth="1"/>
    <col min="6661" max="6661" width="13.28515625" style="1" customWidth="1"/>
    <col min="6662" max="6662" width="9.5703125" style="1" customWidth="1"/>
    <col min="6663" max="6663" width="13.28515625" style="1" customWidth="1"/>
    <col min="6664" max="6664" width="9.28515625" style="1" bestFit="1" customWidth="1"/>
    <col min="6665" max="6665" width="14" style="1" customWidth="1"/>
    <col min="6666" max="6666" width="14.5703125" style="1" customWidth="1"/>
    <col min="6667" max="6913" width="9.140625" style="1"/>
    <col min="6914" max="6914" width="13.140625" style="1" customWidth="1"/>
    <col min="6915" max="6915" width="25.28515625" style="1" customWidth="1"/>
    <col min="6916" max="6916" width="13.7109375" style="1" customWidth="1"/>
    <col min="6917" max="6917" width="13.28515625" style="1" customWidth="1"/>
    <col min="6918" max="6918" width="9.5703125" style="1" customWidth="1"/>
    <col min="6919" max="6919" width="13.28515625" style="1" customWidth="1"/>
    <col min="6920" max="6920" width="9.28515625" style="1" bestFit="1" customWidth="1"/>
    <col min="6921" max="6921" width="14" style="1" customWidth="1"/>
    <col min="6922" max="6922" width="14.5703125" style="1" customWidth="1"/>
    <col min="6923" max="7169" width="9.140625" style="1"/>
    <col min="7170" max="7170" width="13.140625" style="1" customWidth="1"/>
    <col min="7171" max="7171" width="25.28515625" style="1" customWidth="1"/>
    <col min="7172" max="7172" width="13.7109375" style="1" customWidth="1"/>
    <col min="7173" max="7173" width="13.28515625" style="1" customWidth="1"/>
    <col min="7174" max="7174" width="9.5703125" style="1" customWidth="1"/>
    <col min="7175" max="7175" width="13.28515625" style="1" customWidth="1"/>
    <col min="7176" max="7176" width="9.28515625" style="1" bestFit="1" customWidth="1"/>
    <col min="7177" max="7177" width="14" style="1" customWidth="1"/>
    <col min="7178" max="7178" width="14.5703125" style="1" customWidth="1"/>
    <col min="7179" max="7425" width="9.140625" style="1"/>
    <col min="7426" max="7426" width="13.140625" style="1" customWidth="1"/>
    <col min="7427" max="7427" width="25.28515625" style="1" customWidth="1"/>
    <col min="7428" max="7428" width="13.7109375" style="1" customWidth="1"/>
    <col min="7429" max="7429" width="13.28515625" style="1" customWidth="1"/>
    <col min="7430" max="7430" width="9.5703125" style="1" customWidth="1"/>
    <col min="7431" max="7431" width="13.28515625" style="1" customWidth="1"/>
    <col min="7432" max="7432" width="9.28515625" style="1" bestFit="1" customWidth="1"/>
    <col min="7433" max="7433" width="14" style="1" customWidth="1"/>
    <col min="7434" max="7434" width="14.5703125" style="1" customWidth="1"/>
    <col min="7435" max="7681" width="9.140625" style="1"/>
    <col min="7682" max="7682" width="13.140625" style="1" customWidth="1"/>
    <col min="7683" max="7683" width="25.28515625" style="1" customWidth="1"/>
    <col min="7684" max="7684" width="13.7109375" style="1" customWidth="1"/>
    <col min="7685" max="7685" width="13.28515625" style="1" customWidth="1"/>
    <col min="7686" max="7686" width="9.5703125" style="1" customWidth="1"/>
    <col min="7687" max="7687" width="13.28515625" style="1" customWidth="1"/>
    <col min="7688" max="7688" width="9.28515625" style="1" bestFit="1" customWidth="1"/>
    <col min="7689" max="7689" width="14" style="1" customWidth="1"/>
    <col min="7690" max="7690" width="14.5703125" style="1" customWidth="1"/>
    <col min="7691" max="7937" width="9.140625" style="1"/>
    <col min="7938" max="7938" width="13.140625" style="1" customWidth="1"/>
    <col min="7939" max="7939" width="25.28515625" style="1" customWidth="1"/>
    <col min="7940" max="7940" width="13.7109375" style="1" customWidth="1"/>
    <col min="7941" max="7941" width="13.28515625" style="1" customWidth="1"/>
    <col min="7942" max="7942" width="9.5703125" style="1" customWidth="1"/>
    <col min="7943" max="7943" width="13.28515625" style="1" customWidth="1"/>
    <col min="7944" max="7944" width="9.28515625" style="1" bestFit="1" customWidth="1"/>
    <col min="7945" max="7945" width="14" style="1" customWidth="1"/>
    <col min="7946" max="7946" width="14.5703125" style="1" customWidth="1"/>
    <col min="7947" max="8193" width="9.140625" style="1"/>
    <col min="8194" max="8194" width="13.140625" style="1" customWidth="1"/>
    <col min="8195" max="8195" width="25.28515625" style="1" customWidth="1"/>
    <col min="8196" max="8196" width="13.7109375" style="1" customWidth="1"/>
    <col min="8197" max="8197" width="13.28515625" style="1" customWidth="1"/>
    <col min="8198" max="8198" width="9.5703125" style="1" customWidth="1"/>
    <col min="8199" max="8199" width="13.28515625" style="1" customWidth="1"/>
    <col min="8200" max="8200" width="9.28515625" style="1" bestFit="1" customWidth="1"/>
    <col min="8201" max="8201" width="14" style="1" customWidth="1"/>
    <col min="8202" max="8202" width="14.5703125" style="1" customWidth="1"/>
    <col min="8203" max="8449" width="9.140625" style="1"/>
    <col min="8450" max="8450" width="13.140625" style="1" customWidth="1"/>
    <col min="8451" max="8451" width="25.28515625" style="1" customWidth="1"/>
    <col min="8452" max="8452" width="13.7109375" style="1" customWidth="1"/>
    <col min="8453" max="8453" width="13.28515625" style="1" customWidth="1"/>
    <col min="8454" max="8454" width="9.5703125" style="1" customWidth="1"/>
    <col min="8455" max="8455" width="13.28515625" style="1" customWidth="1"/>
    <col min="8456" max="8456" width="9.28515625" style="1" bestFit="1" customWidth="1"/>
    <col min="8457" max="8457" width="14" style="1" customWidth="1"/>
    <col min="8458" max="8458" width="14.5703125" style="1" customWidth="1"/>
    <col min="8459" max="8705" width="9.140625" style="1"/>
    <col min="8706" max="8706" width="13.140625" style="1" customWidth="1"/>
    <col min="8707" max="8707" width="25.28515625" style="1" customWidth="1"/>
    <col min="8708" max="8708" width="13.7109375" style="1" customWidth="1"/>
    <col min="8709" max="8709" width="13.28515625" style="1" customWidth="1"/>
    <col min="8710" max="8710" width="9.5703125" style="1" customWidth="1"/>
    <col min="8711" max="8711" width="13.28515625" style="1" customWidth="1"/>
    <col min="8712" max="8712" width="9.28515625" style="1" bestFit="1" customWidth="1"/>
    <col min="8713" max="8713" width="14" style="1" customWidth="1"/>
    <col min="8714" max="8714" width="14.5703125" style="1" customWidth="1"/>
    <col min="8715" max="8961" width="9.140625" style="1"/>
    <col min="8962" max="8962" width="13.140625" style="1" customWidth="1"/>
    <col min="8963" max="8963" width="25.28515625" style="1" customWidth="1"/>
    <col min="8964" max="8964" width="13.7109375" style="1" customWidth="1"/>
    <col min="8965" max="8965" width="13.28515625" style="1" customWidth="1"/>
    <col min="8966" max="8966" width="9.5703125" style="1" customWidth="1"/>
    <col min="8967" max="8967" width="13.28515625" style="1" customWidth="1"/>
    <col min="8968" max="8968" width="9.28515625" style="1" bestFit="1" customWidth="1"/>
    <col min="8969" max="8969" width="14" style="1" customWidth="1"/>
    <col min="8970" max="8970" width="14.5703125" style="1" customWidth="1"/>
    <col min="8971" max="9217" width="9.140625" style="1"/>
    <col min="9218" max="9218" width="13.140625" style="1" customWidth="1"/>
    <col min="9219" max="9219" width="25.28515625" style="1" customWidth="1"/>
    <col min="9220" max="9220" width="13.7109375" style="1" customWidth="1"/>
    <col min="9221" max="9221" width="13.28515625" style="1" customWidth="1"/>
    <col min="9222" max="9222" width="9.5703125" style="1" customWidth="1"/>
    <col min="9223" max="9223" width="13.28515625" style="1" customWidth="1"/>
    <col min="9224" max="9224" width="9.28515625" style="1" bestFit="1" customWidth="1"/>
    <col min="9225" max="9225" width="14" style="1" customWidth="1"/>
    <col min="9226" max="9226" width="14.5703125" style="1" customWidth="1"/>
    <col min="9227" max="9473" width="9.140625" style="1"/>
    <col min="9474" max="9474" width="13.140625" style="1" customWidth="1"/>
    <col min="9475" max="9475" width="25.28515625" style="1" customWidth="1"/>
    <col min="9476" max="9476" width="13.7109375" style="1" customWidth="1"/>
    <col min="9477" max="9477" width="13.28515625" style="1" customWidth="1"/>
    <col min="9478" max="9478" width="9.5703125" style="1" customWidth="1"/>
    <col min="9479" max="9479" width="13.28515625" style="1" customWidth="1"/>
    <col min="9480" max="9480" width="9.28515625" style="1" bestFit="1" customWidth="1"/>
    <col min="9481" max="9481" width="14" style="1" customWidth="1"/>
    <col min="9482" max="9482" width="14.5703125" style="1" customWidth="1"/>
    <col min="9483" max="9729" width="9.140625" style="1"/>
    <col min="9730" max="9730" width="13.140625" style="1" customWidth="1"/>
    <col min="9731" max="9731" width="25.28515625" style="1" customWidth="1"/>
    <col min="9732" max="9732" width="13.7109375" style="1" customWidth="1"/>
    <col min="9733" max="9733" width="13.28515625" style="1" customWidth="1"/>
    <col min="9734" max="9734" width="9.5703125" style="1" customWidth="1"/>
    <col min="9735" max="9735" width="13.28515625" style="1" customWidth="1"/>
    <col min="9736" max="9736" width="9.28515625" style="1" bestFit="1" customWidth="1"/>
    <col min="9737" max="9737" width="14" style="1" customWidth="1"/>
    <col min="9738" max="9738" width="14.5703125" style="1" customWidth="1"/>
    <col min="9739" max="9985" width="9.140625" style="1"/>
    <col min="9986" max="9986" width="13.140625" style="1" customWidth="1"/>
    <col min="9987" max="9987" width="25.28515625" style="1" customWidth="1"/>
    <col min="9988" max="9988" width="13.7109375" style="1" customWidth="1"/>
    <col min="9989" max="9989" width="13.28515625" style="1" customWidth="1"/>
    <col min="9990" max="9990" width="9.5703125" style="1" customWidth="1"/>
    <col min="9991" max="9991" width="13.28515625" style="1" customWidth="1"/>
    <col min="9992" max="9992" width="9.28515625" style="1" bestFit="1" customWidth="1"/>
    <col min="9993" max="9993" width="14" style="1" customWidth="1"/>
    <col min="9994" max="9994" width="14.5703125" style="1" customWidth="1"/>
    <col min="9995" max="10241" width="9.140625" style="1"/>
    <col min="10242" max="10242" width="13.140625" style="1" customWidth="1"/>
    <col min="10243" max="10243" width="25.28515625" style="1" customWidth="1"/>
    <col min="10244" max="10244" width="13.7109375" style="1" customWidth="1"/>
    <col min="10245" max="10245" width="13.28515625" style="1" customWidth="1"/>
    <col min="10246" max="10246" width="9.5703125" style="1" customWidth="1"/>
    <col min="10247" max="10247" width="13.28515625" style="1" customWidth="1"/>
    <col min="10248" max="10248" width="9.28515625" style="1" bestFit="1" customWidth="1"/>
    <col min="10249" max="10249" width="14" style="1" customWidth="1"/>
    <col min="10250" max="10250" width="14.5703125" style="1" customWidth="1"/>
    <col min="10251" max="10497" width="9.140625" style="1"/>
    <col min="10498" max="10498" width="13.140625" style="1" customWidth="1"/>
    <col min="10499" max="10499" width="25.28515625" style="1" customWidth="1"/>
    <col min="10500" max="10500" width="13.7109375" style="1" customWidth="1"/>
    <col min="10501" max="10501" width="13.28515625" style="1" customWidth="1"/>
    <col min="10502" max="10502" width="9.5703125" style="1" customWidth="1"/>
    <col min="10503" max="10503" width="13.28515625" style="1" customWidth="1"/>
    <col min="10504" max="10504" width="9.28515625" style="1" bestFit="1" customWidth="1"/>
    <col min="10505" max="10505" width="14" style="1" customWidth="1"/>
    <col min="10506" max="10506" width="14.5703125" style="1" customWidth="1"/>
    <col min="10507" max="10753" width="9.140625" style="1"/>
    <col min="10754" max="10754" width="13.140625" style="1" customWidth="1"/>
    <col min="10755" max="10755" width="25.28515625" style="1" customWidth="1"/>
    <col min="10756" max="10756" width="13.7109375" style="1" customWidth="1"/>
    <col min="10757" max="10757" width="13.28515625" style="1" customWidth="1"/>
    <col min="10758" max="10758" width="9.5703125" style="1" customWidth="1"/>
    <col min="10759" max="10759" width="13.28515625" style="1" customWidth="1"/>
    <col min="10760" max="10760" width="9.28515625" style="1" bestFit="1" customWidth="1"/>
    <col min="10761" max="10761" width="14" style="1" customWidth="1"/>
    <col min="10762" max="10762" width="14.5703125" style="1" customWidth="1"/>
    <col min="10763" max="11009" width="9.140625" style="1"/>
    <col min="11010" max="11010" width="13.140625" style="1" customWidth="1"/>
    <col min="11011" max="11011" width="25.28515625" style="1" customWidth="1"/>
    <col min="11012" max="11012" width="13.7109375" style="1" customWidth="1"/>
    <col min="11013" max="11013" width="13.28515625" style="1" customWidth="1"/>
    <col min="11014" max="11014" width="9.5703125" style="1" customWidth="1"/>
    <col min="11015" max="11015" width="13.28515625" style="1" customWidth="1"/>
    <col min="11016" max="11016" width="9.28515625" style="1" bestFit="1" customWidth="1"/>
    <col min="11017" max="11017" width="14" style="1" customWidth="1"/>
    <col min="11018" max="11018" width="14.5703125" style="1" customWidth="1"/>
    <col min="11019" max="11265" width="9.140625" style="1"/>
    <col min="11266" max="11266" width="13.140625" style="1" customWidth="1"/>
    <col min="11267" max="11267" width="25.28515625" style="1" customWidth="1"/>
    <col min="11268" max="11268" width="13.7109375" style="1" customWidth="1"/>
    <col min="11269" max="11269" width="13.28515625" style="1" customWidth="1"/>
    <col min="11270" max="11270" width="9.5703125" style="1" customWidth="1"/>
    <col min="11271" max="11271" width="13.28515625" style="1" customWidth="1"/>
    <col min="11272" max="11272" width="9.28515625" style="1" bestFit="1" customWidth="1"/>
    <col min="11273" max="11273" width="14" style="1" customWidth="1"/>
    <col min="11274" max="11274" width="14.5703125" style="1" customWidth="1"/>
    <col min="11275" max="11521" width="9.140625" style="1"/>
    <col min="11522" max="11522" width="13.140625" style="1" customWidth="1"/>
    <col min="11523" max="11523" width="25.28515625" style="1" customWidth="1"/>
    <col min="11524" max="11524" width="13.7109375" style="1" customWidth="1"/>
    <col min="11525" max="11525" width="13.28515625" style="1" customWidth="1"/>
    <col min="11526" max="11526" width="9.5703125" style="1" customWidth="1"/>
    <col min="11527" max="11527" width="13.28515625" style="1" customWidth="1"/>
    <col min="11528" max="11528" width="9.28515625" style="1" bestFit="1" customWidth="1"/>
    <col min="11529" max="11529" width="14" style="1" customWidth="1"/>
    <col min="11530" max="11530" width="14.5703125" style="1" customWidth="1"/>
    <col min="11531" max="11777" width="9.140625" style="1"/>
    <col min="11778" max="11778" width="13.140625" style="1" customWidth="1"/>
    <col min="11779" max="11779" width="25.28515625" style="1" customWidth="1"/>
    <col min="11780" max="11780" width="13.7109375" style="1" customWidth="1"/>
    <col min="11781" max="11781" width="13.28515625" style="1" customWidth="1"/>
    <col min="11782" max="11782" width="9.5703125" style="1" customWidth="1"/>
    <col min="11783" max="11783" width="13.28515625" style="1" customWidth="1"/>
    <col min="11784" max="11784" width="9.28515625" style="1" bestFit="1" customWidth="1"/>
    <col min="11785" max="11785" width="14" style="1" customWidth="1"/>
    <col min="11786" max="11786" width="14.5703125" style="1" customWidth="1"/>
    <col min="11787" max="12033" width="9.140625" style="1"/>
    <col min="12034" max="12034" width="13.140625" style="1" customWidth="1"/>
    <col min="12035" max="12035" width="25.28515625" style="1" customWidth="1"/>
    <col min="12036" max="12036" width="13.7109375" style="1" customWidth="1"/>
    <col min="12037" max="12037" width="13.28515625" style="1" customWidth="1"/>
    <col min="12038" max="12038" width="9.5703125" style="1" customWidth="1"/>
    <col min="12039" max="12039" width="13.28515625" style="1" customWidth="1"/>
    <col min="12040" max="12040" width="9.28515625" style="1" bestFit="1" customWidth="1"/>
    <col min="12041" max="12041" width="14" style="1" customWidth="1"/>
    <col min="12042" max="12042" width="14.5703125" style="1" customWidth="1"/>
    <col min="12043" max="12289" width="9.140625" style="1"/>
    <col min="12290" max="12290" width="13.140625" style="1" customWidth="1"/>
    <col min="12291" max="12291" width="25.28515625" style="1" customWidth="1"/>
    <col min="12292" max="12292" width="13.7109375" style="1" customWidth="1"/>
    <col min="12293" max="12293" width="13.28515625" style="1" customWidth="1"/>
    <col min="12294" max="12294" width="9.5703125" style="1" customWidth="1"/>
    <col min="12295" max="12295" width="13.28515625" style="1" customWidth="1"/>
    <col min="12296" max="12296" width="9.28515625" style="1" bestFit="1" customWidth="1"/>
    <col min="12297" max="12297" width="14" style="1" customWidth="1"/>
    <col min="12298" max="12298" width="14.5703125" style="1" customWidth="1"/>
    <col min="12299" max="12545" width="9.140625" style="1"/>
    <col min="12546" max="12546" width="13.140625" style="1" customWidth="1"/>
    <col min="12547" max="12547" width="25.28515625" style="1" customWidth="1"/>
    <col min="12548" max="12548" width="13.7109375" style="1" customWidth="1"/>
    <col min="12549" max="12549" width="13.28515625" style="1" customWidth="1"/>
    <col min="12550" max="12550" width="9.5703125" style="1" customWidth="1"/>
    <col min="12551" max="12551" width="13.28515625" style="1" customWidth="1"/>
    <col min="12552" max="12552" width="9.28515625" style="1" bestFit="1" customWidth="1"/>
    <col min="12553" max="12553" width="14" style="1" customWidth="1"/>
    <col min="12554" max="12554" width="14.5703125" style="1" customWidth="1"/>
    <col min="12555" max="12801" width="9.140625" style="1"/>
    <col min="12802" max="12802" width="13.140625" style="1" customWidth="1"/>
    <col min="12803" max="12803" width="25.28515625" style="1" customWidth="1"/>
    <col min="12804" max="12804" width="13.7109375" style="1" customWidth="1"/>
    <col min="12805" max="12805" width="13.28515625" style="1" customWidth="1"/>
    <col min="12806" max="12806" width="9.5703125" style="1" customWidth="1"/>
    <col min="12807" max="12807" width="13.28515625" style="1" customWidth="1"/>
    <col min="12808" max="12808" width="9.28515625" style="1" bestFit="1" customWidth="1"/>
    <col min="12809" max="12809" width="14" style="1" customWidth="1"/>
    <col min="12810" max="12810" width="14.5703125" style="1" customWidth="1"/>
    <col min="12811" max="13057" width="9.140625" style="1"/>
    <col min="13058" max="13058" width="13.140625" style="1" customWidth="1"/>
    <col min="13059" max="13059" width="25.28515625" style="1" customWidth="1"/>
    <col min="13060" max="13060" width="13.7109375" style="1" customWidth="1"/>
    <col min="13061" max="13061" width="13.28515625" style="1" customWidth="1"/>
    <col min="13062" max="13062" width="9.5703125" style="1" customWidth="1"/>
    <col min="13063" max="13063" width="13.28515625" style="1" customWidth="1"/>
    <col min="13064" max="13064" width="9.28515625" style="1" bestFit="1" customWidth="1"/>
    <col min="13065" max="13065" width="14" style="1" customWidth="1"/>
    <col min="13066" max="13066" width="14.5703125" style="1" customWidth="1"/>
    <col min="13067" max="13313" width="9.140625" style="1"/>
    <col min="13314" max="13314" width="13.140625" style="1" customWidth="1"/>
    <col min="13315" max="13315" width="25.28515625" style="1" customWidth="1"/>
    <col min="13316" max="13316" width="13.7109375" style="1" customWidth="1"/>
    <col min="13317" max="13317" width="13.28515625" style="1" customWidth="1"/>
    <col min="13318" max="13318" width="9.5703125" style="1" customWidth="1"/>
    <col min="13319" max="13319" width="13.28515625" style="1" customWidth="1"/>
    <col min="13320" max="13320" width="9.28515625" style="1" bestFit="1" customWidth="1"/>
    <col min="13321" max="13321" width="14" style="1" customWidth="1"/>
    <col min="13322" max="13322" width="14.5703125" style="1" customWidth="1"/>
    <col min="13323" max="13569" width="9.140625" style="1"/>
    <col min="13570" max="13570" width="13.140625" style="1" customWidth="1"/>
    <col min="13571" max="13571" width="25.28515625" style="1" customWidth="1"/>
    <col min="13572" max="13572" width="13.7109375" style="1" customWidth="1"/>
    <col min="13573" max="13573" width="13.28515625" style="1" customWidth="1"/>
    <col min="13574" max="13574" width="9.5703125" style="1" customWidth="1"/>
    <col min="13575" max="13575" width="13.28515625" style="1" customWidth="1"/>
    <col min="13576" max="13576" width="9.28515625" style="1" bestFit="1" customWidth="1"/>
    <col min="13577" max="13577" width="14" style="1" customWidth="1"/>
    <col min="13578" max="13578" width="14.5703125" style="1" customWidth="1"/>
    <col min="13579" max="13825" width="9.140625" style="1"/>
    <col min="13826" max="13826" width="13.140625" style="1" customWidth="1"/>
    <col min="13827" max="13827" width="25.28515625" style="1" customWidth="1"/>
    <col min="13828" max="13828" width="13.7109375" style="1" customWidth="1"/>
    <col min="13829" max="13829" width="13.28515625" style="1" customWidth="1"/>
    <col min="13830" max="13830" width="9.5703125" style="1" customWidth="1"/>
    <col min="13831" max="13831" width="13.28515625" style="1" customWidth="1"/>
    <col min="13832" max="13832" width="9.28515625" style="1" bestFit="1" customWidth="1"/>
    <col min="13833" max="13833" width="14" style="1" customWidth="1"/>
    <col min="13834" max="13834" width="14.5703125" style="1" customWidth="1"/>
    <col min="13835" max="14081" width="9.140625" style="1"/>
    <col min="14082" max="14082" width="13.140625" style="1" customWidth="1"/>
    <col min="14083" max="14083" width="25.28515625" style="1" customWidth="1"/>
    <col min="14084" max="14084" width="13.7109375" style="1" customWidth="1"/>
    <col min="14085" max="14085" width="13.28515625" style="1" customWidth="1"/>
    <col min="14086" max="14086" width="9.5703125" style="1" customWidth="1"/>
    <col min="14087" max="14087" width="13.28515625" style="1" customWidth="1"/>
    <col min="14088" max="14088" width="9.28515625" style="1" bestFit="1" customWidth="1"/>
    <col min="14089" max="14089" width="14" style="1" customWidth="1"/>
    <col min="14090" max="14090" width="14.5703125" style="1" customWidth="1"/>
    <col min="14091" max="14337" width="9.140625" style="1"/>
    <col min="14338" max="14338" width="13.140625" style="1" customWidth="1"/>
    <col min="14339" max="14339" width="25.28515625" style="1" customWidth="1"/>
    <col min="14340" max="14340" width="13.7109375" style="1" customWidth="1"/>
    <col min="14341" max="14341" width="13.28515625" style="1" customWidth="1"/>
    <col min="14342" max="14342" width="9.5703125" style="1" customWidth="1"/>
    <col min="14343" max="14343" width="13.28515625" style="1" customWidth="1"/>
    <col min="14344" max="14344" width="9.28515625" style="1" bestFit="1" customWidth="1"/>
    <col min="14345" max="14345" width="14" style="1" customWidth="1"/>
    <col min="14346" max="14346" width="14.5703125" style="1" customWidth="1"/>
    <col min="14347" max="14593" width="9.140625" style="1"/>
    <col min="14594" max="14594" width="13.140625" style="1" customWidth="1"/>
    <col min="14595" max="14595" width="25.28515625" style="1" customWidth="1"/>
    <col min="14596" max="14596" width="13.7109375" style="1" customWidth="1"/>
    <col min="14597" max="14597" width="13.28515625" style="1" customWidth="1"/>
    <col min="14598" max="14598" width="9.5703125" style="1" customWidth="1"/>
    <col min="14599" max="14599" width="13.28515625" style="1" customWidth="1"/>
    <col min="14600" max="14600" width="9.28515625" style="1" bestFit="1" customWidth="1"/>
    <col min="14601" max="14601" width="14" style="1" customWidth="1"/>
    <col min="14602" max="14602" width="14.5703125" style="1" customWidth="1"/>
    <col min="14603" max="14849" width="9.140625" style="1"/>
    <col min="14850" max="14850" width="13.140625" style="1" customWidth="1"/>
    <col min="14851" max="14851" width="25.28515625" style="1" customWidth="1"/>
    <col min="14852" max="14852" width="13.7109375" style="1" customWidth="1"/>
    <col min="14853" max="14853" width="13.28515625" style="1" customWidth="1"/>
    <col min="14854" max="14854" width="9.5703125" style="1" customWidth="1"/>
    <col min="14855" max="14855" width="13.28515625" style="1" customWidth="1"/>
    <col min="14856" max="14856" width="9.28515625" style="1" bestFit="1" customWidth="1"/>
    <col min="14857" max="14857" width="14" style="1" customWidth="1"/>
    <col min="14858" max="14858" width="14.5703125" style="1" customWidth="1"/>
    <col min="14859" max="15105" width="9.140625" style="1"/>
    <col min="15106" max="15106" width="13.140625" style="1" customWidth="1"/>
    <col min="15107" max="15107" width="25.28515625" style="1" customWidth="1"/>
    <col min="15108" max="15108" width="13.7109375" style="1" customWidth="1"/>
    <col min="15109" max="15109" width="13.28515625" style="1" customWidth="1"/>
    <col min="15110" max="15110" width="9.5703125" style="1" customWidth="1"/>
    <col min="15111" max="15111" width="13.28515625" style="1" customWidth="1"/>
    <col min="15112" max="15112" width="9.28515625" style="1" bestFit="1" customWidth="1"/>
    <col min="15113" max="15113" width="14" style="1" customWidth="1"/>
    <col min="15114" max="15114" width="14.5703125" style="1" customWidth="1"/>
    <col min="15115" max="15361" width="9.140625" style="1"/>
    <col min="15362" max="15362" width="13.140625" style="1" customWidth="1"/>
    <col min="15363" max="15363" width="25.28515625" style="1" customWidth="1"/>
    <col min="15364" max="15364" width="13.7109375" style="1" customWidth="1"/>
    <col min="15365" max="15365" width="13.28515625" style="1" customWidth="1"/>
    <col min="15366" max="15366" width="9.5703125" style="1" customWidth="1"/>
    <col min="15367" max="15367" width="13.28515625" style="1" customWidth="1"/>
    <col min="15368" max="15368" width="9.28515625" style="1" bestFit="1" customWidth="1"/>
    <col min="15369" max="15369" width="14" style="1" customWidth="1"/>
    <col min="15370" max="15370" width="14.5703125" style="1" customWidth="1"/>
    <col min="15371" max="15617" width="9.140625" style="1"/>
    <col min="15618" max="15618" width="13.140625" style="1" customWidth="1"/>
    <col min="15619" max="15619" width="25.28515625" style="1" customWidth="1"/>
    <col min="15620" max="15620" width="13.7109375" style="1" customWidth="1"/>
    <col min="15621" max="15621" width="13.28515625" style="1" customWidth="1"/>
    <col min="15622" max="15622" width="9.5703125" style="1" customWidth="1"/>
    <col min="15623" max="15623" width="13.28515625" style="1" customWidth="1"/>
    <col min="15624" max="15624" width="9.28515625" style="1" bestFit="1" customWidth="1"/>
    <col min="15625" max="15625" width="14" style="1" customWidth="1"/>
    <col min="15626" max="15626" width="14.5703125" style="1" customWidth="1"/>
    <col min="15627" max="15873" width="9.140625" style="1"/>
    <col min="15874" max="15874" width="13.140625" style="1" customWidth="1"/>
    <col min="15875" max="15875" width="25.28515625" style="1" customWidth="1"/>
    <col min="15876" max="15876" width="13.7109375" style="1" customWidth="1"/>
    <col min="15877" max="15877" width="13.28515625" style="1" customWidth="1"/>
    <col min="15878" max="15878" width="9.5703125" style="1" customWidth="1"/>
    <col min="15879" max="15879" width="13.28515625" style="1" customWidth="1"/>
    <col min="15880" max="15880" width="9.28515625" style="1" bestFit="1" customWidth="1"/>
    <col min="15881" max="15881" width="14" style="1" customWidth="1"/>
    <col min="15882" max="15882" width="14.5703125" style="1" customWidth="1"/>
    <col min="15883" max="16129" width="9.140625" style="1"/>
    <col min="16130" max="16130" width="13.140625" style="1" customWidth="1"/>
    <col min="16131" max="16131" width="25.28515625" style="1" customWidth="1"/>
    <col min="16132" max="16132" width="13.7109375" style="1" customWidth="1"/>
    <col min="16133" max="16133" width="13.28515625" style="1" customWidth="1"/>
    <col min="16134" max="16134" width="9.5703125" style="1" customWidth="1"/>
    <col min="16135" max="16135" width="13.28515625" style="1" customWidth="1"/>
    <col min="16136" max="16136" width="9.28515625" style="1" bestFit="1" customWidth="1"/>
    <col min="16137" max="16137" width="14" style="1" customWidth="1"/>
    <col min="16138" max="16138" width="14.5703125" style="1" customWidth="1"/>
    <col min="16139" max="16384" width="9.140625" style="1"/>
  </cols>
  <sheetData>
    <row r="1" spans="1:10" x14ac:dyDescent="0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x14ac:dyDescent="0.25">
      <c r="A2" s="2">
        <v>6</v>
      </c>
    </row>
    <row r="3" spans="1:10" ht="15.75" x14ac:dyDescent="0.25">
      <c r="A3" s="208" t="s">
        <v>214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0" ht="15.75" x14ac:dyDescent="0.25">
      <c r="B4" s="210" t="s">
        <v>1</v>
      </c>
      <c r="C4" s="210"/>
      <c r="D4" s="210"/>
      <c r="E4" s="210"/>
      <c r="F4" s="210"/>
      <c r="G4" s="210"/>
      <c r="H4" s="210"/>
      <c r="I4" s="210"/>
      <c r="J4" s="210"/>
    </row>
    <row r="5" spans="1:10" ht="15.75" thickBot="1" x14ac:dyDescent="0.3">
      <c r="B5" s="3"/>
      <c r="C5" s="4"/>
      <c r="D5" s="4"/>
      <c r="E5" s="4"/>
      <c r="F5" s="4"/>
      <c r="G5" s="4"/>
      <c r="H5" s="4"/>
      <c r="I5" s="4"/>
      <c r="J5" s="5" t="s">
        <v>2</v>
      </c>
    </row>
    <row r="6" spans="1:10" x14ac:dyDescent="0.25">
      <c r="B6" s="211" t="s">
        <v>3</v>
      </c>
      <c r="C6" s="213" t="s">
        <v>4</v>
      </c>
      <c r="D6" s="211" t="s">
        <v>5</v>
      </c>
      <c r="E6" s="211" t="s">
        <v>215</v>
      </c>
      <c r="F6" s="215" t="s">
        <v>6</v>
      </c>
      <c r="G6" s="216"/>
      <c r="H6" s="216"/>
      <c r="I6" s="217"/>
      <c r="J6" s="213" t="s">
        <v>7</v>
      </c>
    </row>
    <row r="7" spans="1:10" ht="15.75" thickBot="1" x14ac:dyDescent="0.3">
      <c r="B7" s="212"/>
      <c r="C7" s="214"/>
      <c r="D7" s="214"/>
      <c r="E7" s="212"/>
      <c r="F7" s="6" t="s">
        <v>205</v>
      </c>
      <c r="G7" s="6" t="s">
        <v>210</v>
      </c>
      <c r="H7" s="6" t="s">
        <v>216</v>
      </c>
      <c r="I7" s="7" t="s">
        <v>217</v>
      </c>
      <c r="J7" s="214"/>
    </row>
    <row r="8" spans="1:10" ht="29.25" thickBot="1" x14ac:dyDescent="0.3">
      <c r="B8" s="8" t="s">
        <v>8</v>
      </c>
      <c r="C8" s="9" t="s">
        <v>9</v>
      </c>
      <c r="D8" s="10" t="s">
        <v>10</v>
      </c>
      <c r="E8" s="9" t="s">
        <v>11</v>
      </c>
      <c r="F8" s="8" t="s">
        <v>12</v>
      </c>
      <c r="G8" s="10" t="s">
        <v>13</v>
      </c>
      <c r="H8" s="10" t="s">
        <v>14</v>
      </c>
      <c r="I8" s="11" t="s">
        <v>15</v>
      </c>
      <c r="J8" s="12" t="s">
        <v>16</v>
      </c>
    </row>
    <row r="9" spans="1:10" ht="72" thickBot="1" x14ac:dyDescent="0.3">
      <c r="B9" s="13" t="s">
        <v>17</v>
      </c>
      <c r="C9" s="14" t="s">
        <v>18</v>
      </c>
      <c r="D9" s="15"/>
      <c r="E9" s="16">
        <f>+E10+E11</f>
        <v>0</v>
      </c>
      <c r="F9" s="17">
        <f>+F10+F11</f>
        <v>0</v>
      </c>
      <c r="G9" s="18">
        <f>+G10+G11</f>
        <v>0</v>
      </c>
      <c r="H9" s="18">
        <f>+H10+H11</f>
        <v>0</v>
      </c>
      <c r="I9" s="19">
        <f>+I10+I11</f>
        <v>0</v>
      </c>
      <c r="J9" s="16">
        <f t="shared" ref="J9:J20" si="0">SUM(E9:I9)</f>
        <v>0</v>
      </c>
    </row>
    <row r="10" spans="1:10" x14ac:dyDescent="0.25">
      <c r="B10" s="20" t="s">
        <v>19</v>
      </c>
      <c r="C10" s="21" t="s">
        <v>20</v>
      </c>
      <c r="D10" s="22"/>
      <c r="E10" s="23"/>
      <c r="F10" s="24"/>
      <c r="G10" s="25"/>
      <c r="H10" s="25"/>
      <c r="I10" s="26"/>
      <c r="J10" s="27">
        <f t="shared" si="0"/>
        <v>0</v>
      </c>
    </row>
    <row r="11" spans="1:10" ht="15.75" thickBot="1" x14ac:dyDescent="0.3">
      <c r="B11" s="20" t="s">
        <v>21</v>
      </c>
      <c r="C11" s="21" t="s">
        <v>20</v>
      </c>
      <c r="D11" s="22"/>
      <c r="E11" s="23"/>
      <c r="F11" s="24"/>
      <c r="G11" s="25"/>
      <c r="H11" s="25"/>
      <c r="I11" s="26"/>
      <c r="J11" s="27">
        <f t="shared" si="0"/>
        <v>0</v>
      </c>
    </row>
    <row r="12" spans="1:10" ht="72" thickBot="1" x14ac:dyDescent="0.3">
      <c r="B12" s="13" t="s">
        <v>22</v>
      </c>
      <c r="C12" s="14" t="s">
        <v>23</v>
      </c>
      <c r="D12" s="15"/>
      <c r="E12" s="16">
        <f>+E13+E14</f>
        <v>0</v>
      </c>
      <c r="F12" s="17">
        <f>+F13+F14</f>
        <v>0</v>
      </c>
      <c r="G12" s="18">
        <f>+G13+G14</f>
        <v>0</v>
      </c>
      <c r="H12" s="18">
        <f>+H13+H14</f>
        <v>0</v>
      </c>
      <c r="I12" s="19">
        <f>+I13+I14</f>
        <v>0</v>
      </c>
      <c r="J12" s="16">
        <f t="shared" si="0"/>
        <v>0</v>
      </c>
    </row>
    <row r="13" spans="1:10" x14ac:dyDescent="0.25">
      <c r="B13" s="20" t="s">
        <v>24</v>
      </c>
      <c r="C13" s="21"/>
      <c r="D13" s="22"/>
      <c r="E13" s="23"/>
      <c r="F13" s="24"/>
      <c r="G13" s="25"/>
      <c r="H13" s="25"/>
      <c r="I13" s="26"/>
      <c r="J13" s="27">
        <f t="shared" si="0"/>
        <v>0</v>
      </c>
    </row>
    <row r="14" spans="1:10" ht="15.75" thickBot="1" x14ac:dyDescent="0.3">
      <c r="B14" s="20" t="s">
        <v>25</v>
      </c>
      <c r="C14" s="21" t="s">
        <v>20</v>
      </c>
      <c r="D14" s="22"/>
      <c r="E14" s="23"/>
      <c r="F14" s="24"/>
      <c r="G14" s="25"/>
      <c r="H14" s="25"/>
      <c r="I14" s="26"/>
      <c r="J14" s="27">
        <f t="shared" si="0"/>
        <v>0</v>
      </c>
    </row>
    <row r="15" spans="1:10" ht="29.25" thickBot="1" x14ac:dyDescent="0.3">
      <c r="B15" s="13" t="s">
        <v>26</v>
      </c>
      <c r="C15" s="14" t="s">
        <v>27</v>
      </c>
      <c r="D15" s="15"/>
      <c r="E15" s="16">
        <f>+E16</f>
        <v>46348422</v>
      </c>
      <c r="F15" s="17">
        <f>+F16</f>
        <v>8118548</v>
      </c>
      <c r="G15" s="18">
        <f>+G16</f>
        <v>8930402</v>
      </c>
      <c r="H15" s="18">
        <f>+H16</f>
        <v>9823443</v>
      </c>
      <c r="I15" s="19">
        <f>+I16</f>
        <v>40995840</v>
      </c>
      <c r="J15" s="16">
        <f t="shared" si="0"/>
        <v>114216655</v>
      </c>
    </row>
    <row r="16" spans="1:10" ht="45.75" thickBot="1" x14ac:dyDescent="0.3">
      <c r="B16" s="20" t="s">
        <v>28</v>
      </c>
      <c r="C16" s="21" t="s">
        <v>29</v>
      </c>
      <c r="D16" s="22" t="s">
        <v>30</v>
      </c>
      <c r="E16" s="23">
        <v>46348422</v>
      </c>
      <c r="F16" s="24">
        <v>8118548</v>
      </c>
      <c r="G16" s="24">
        <v>8930402</v>
      </c>
      <c r="H16" s="24">
        <v>9823443</v>
      </c>
      <c r="I16" s="26">
        <v>40995840</v>
      </c>
      <c r="J16" s="27">
        <f>SUM(E16:I16)</f>
        <v>114216655</v>
      </c>
    </row>
    <row r="17" spans="2:10" ht="29.25" thickBot="1" x14ac:dyDescent="0.3">
      <c r="B17" s="13" t="s">
        <v>31</v>
      </c>
      <c r="C17" s="14" t="s">
        <v>32</v>
      </c>
      <c r="D17" s="15"/>
      <c r="E17" s="16">
        <f>+E18</f>
        <v>0</v>
      </c>
      <c r="F17" s="17">
        <f>+F18</f>
        <v>0</v>
      </c>
      <c r="G17" s="18">
        <f>+G18</f>
        <v>0</v>
      </c>
      <c r="H17" s="18">
        <f>+H18</f>
        <v>0</v>
      </c>
      <c r="I17" s="19">
        <f>+I18</f>
        <v>0</v>
      </c>
      <c r="J17" s="16">
        <f t="shared" si="0"/>
        <v>0</v>
      </c>
    </row>
    <row r="18" spans="2:10" ht="15.75" thickBot="1" x14ac:dyDescent="0.3">
      <c r="B18" s="28" t="s">
        <v>33</v>
      </c>
      <c r="C18" s="29" t="s">
        <v>20</v>
      </c>
      <c r="D18" s="30"/>
      <c r="E18" s="31"/>
      <c r="F18" s="32"/>
      <c r="G18" s="33"/>
      <c r="H18" s="33"/>
      <c r="I18" s="34"/>
      <c r="J18" s="35">
        <f t="shared" si="0"/>
        <v>0</v>
      </c>
    </row>
    <row r="19" spans="2:10" ht="29.25" thickBot="1" x14ac:dyDescent="0.3">
      <c r="B19" s="13" t="s">
        <v>34</v>
      </c>
      <c r="C19" s="36" t="s">
        <v>35</v>
      </c>
      <c r="D19" s="15"/>
      <c r="E19" s="16">
        <f>+E20</f>
        <v>0</v>
      </c>
      <c r="F19" s="17">
        <f>+F20</f>
        <v>0</v>
      </c>
      <c r="G19" s="18">
        <v>0</v>
      </c>
      <c r="H19" s="18">
        <f>+H20</f>
        <v>0</v>
      </c>
      <c r="I19" s="19">
        <f>+I20</f>
        <v>0</v>
      </c>
      <c r="J19" s="16">
        <f t="shared" si="0"/>
        <v>0</v>
      </c>
    </row>
    <row r="20" spans="2:10" ht="15.75" thickBot="1" x14ac:dyDescent="0.3">
      <c r="B20" s="37" t="s">
        <v>36</v>
      </c>
      <c r="C20" s="38" t="s">
        <v>201</v>
      </c>
      <c r="D20" s="39"/>
      <c r="E20" s="40"/>
      <c r="F20" s="41"/>
      <c r="G20" s="42">
        <v>0</v>
      </c>
      <c r="H20" s="42">
        <v>0</v>
      </c>
      <c r="I20" s="43"/>
      <c r="J20" s="44">
        <f t="shared" si="0"/>
        <v>0</v>
      </c>
    </row>
    <row r="21" spans="2:10" ht="15.75" thickBot="1" x14ac:dyDescent="0.3">
      <c r="B21" s="204" t="s">
        <v>37</v>
      </c>
      <c r="C21" s="205"/>
      <c r="D21" s="45"/>
      <c r="E21" s="16">
        <f t="shared" ref="E21:J21" si="1">+E9+E12+E15+E17+E19</f>
        <v>46348422</v>
      </c>
      <c r="F21" s="17">
        <f t="shared" si="1"/>
        <v>8118548</v>
      </c>
      <c r="G21" s="18">
        <f t="shared" si="1"/>
        <v>8930402</v>
      </c>
      <c r="H21" s="18">
        <f t="shared" si="1"/>
        <v>9823443</v>
      </c>
      <c r="I21" s="19">
        <f t="shared" si="1"/>
        <v>40995840</v>
      </c>
      <c r="J21" s="16">
        <f t="shared" si="1"/>
        <v>114216655</v>
      </c>
    </row>
    <row r="22" spans="2:10" x14ac:dyDescent="0.25">
      <c r="B22" s="46"/>
      <c r="C22" s="46"/>
      <c r="D22" s="46"/>
      <c r="E22" s="46"/>
      <c r="F22" s="46"/>
      <c r="G22" s="46"/>
      <c r="H22" s="46"/>
      <c r="I22" s="46"/>
      <c r="J22" s="46"/>
    </row>
  </sheetData>
  <mergeCells count="10">
    <mergeCell ref="B21:C21"/>
    <mergeCell ref="A1:J1"/>
    <mergeCell ref="A3:J3"/>
    <mergeCell ref="B4:J4"/>
    <mergeCell ref="B6:B7"/>
    <mergeCell ref="C6:C7"/>
    <mergeCell ref="D6:D7"/>
    <mergeCell ref="E6:E7"/>
    <mergeCell ref="F6:I6"/>
    <mergeCell ref="J6:J7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zoomScaleNormal="100" workbookViewId="0">
      <selection activeCell="H29" sqref="H29"/>
    </sheetView>
  </sheetViews>
  <sheetFormatPr defaultColWidth="9.140625" defaultRowHeight="15" x14ac:dyDescent="0.25"/>
  <cols>
    <col min="1" max="2" width="9.140625" style="1"/>
    <col min="3" max="3" width="34.7109375" style="1" customWidth="1"/>
    <col min="4" max="4" width="31.140625" style="1" customWidth="1"/>
    <col min="5" max="5" width="21.85546875" style="1" customWidth="1"/>
    <col min="6" max="16384" width="9.140625" style="1"/>
  </cols>
  <sheetData>
    <row r="1" spans="1:10" x14ac:dyDescent="0.25">
      <c r="A1" s="206" t="s">
        <v>74</v>
      </c>
      <c r="B1" s="206"/>
      <c r="C1" s="206"/>
      <c r="D1" s="206"/>
      <c r="E1" s="206"/>
      <c r="F1" s="80"/>
      <c r="G1" s="80"/>
      <c r="H1" s="80"/>
      <c r="I1" s="80"/>
      <c r="J1" s="80"/>
    </row>
    <row r="2" spans="1:10" x14ac:dyDescent="0.25">
      <c r="A2" s="2">
        <v>6</v>
      </c>
    </row>
    <row r="3" spans="1:10" ht="15.75" customHeight="1" x14ac:dyDescent="0.25">
      <c r="A3" s="208" t="s">
        <v>214</v>
      </c>
      <c r="B3" s="208"/>
      <c r="C3" s="208"/>
      <c r="D3" s="208"/>
      <c r="E3" s="208"/>
      <c r="F3" s="79"/>
      <c r="G3" s="79"/>
      <c r="H3" s="79"/>
      <c r="I3" s="79"/>
      <c r="J3" s="79"/>
    </row>
    <row r="4" spans="1:10" ht="15.75" x14ac:dyDescent="0.25">
      <c r="B4" s="78"/>
      <c r="C4" s="218" t="s">
        <v>73</v>
      </c>
      <c r="D4" s="218"/>
      <c r="E4" s="218"/>
    </row>
    <row r="5" spans="1:10" ht="16.5" thickBot="1" x14ac:dyDescent="0.3">
      <c r="B5" s="77"/>
      <c r="C5" s="76"/>
      <c r="D5" s="75"/>
      <c r="E5" s="74" t="s">
        <v>72</v>
      </c>
    </row>
    <row r="6" spans="1:10" ht="15.75" thickBot="1" x14ac:dyDescent="0.3">
      <c r="B6" s="73" t="s">
        <v>71</v>
      </c>
      <c r="C6" s="72" t="s">
        <v>70</v>
      </c>
      <c r="D6" s="72" t="s">
        <v>69</v>
      </c>
      <c r="E6" s="71" t="s">
        <v>68</v>
      </c>
    </row>
    <row r="7" spans="1:10" ht="15.75" thickBot="1" x14ac:dyDescent="0.3">
      <c r="B7" s="70" t="s">
        <v>8</v>
      </c>
      <c r="C7" s="69" t="s">
        <v>9</v>
      </c>
      <c r="D7" s="69" t="s">
        <v>10</v>
      </c>
      <c r="E7" s="68" t="s">
        <v>11</v>
      </c>
    </row>
    <row r="8" spans="1:10" ht="22.5" x14ac:dyDescent="0.25">
      <c r="B8" s="67" t="s">
        <v>17</v>
      </c>
      <c r="C8" s="66" t="s">
        <v>67</v>
      </c>
      <c r="D8" s="65"/>
      <c r="E8" s="64"/>
    </row>
    <row r="9" spans="1:10" ht="22.5" x14ac:dyDescent="0.25">
      <c r="B9" s="58" t="s">
        <v>19</v>
      </c>
      <c r="C9" s="61" t="s">
        <v>66</v>
      </c>
      <c r="D9" s="60"/>
      <c r="E9" s="55"/>
    </row>
    <row r="10" spans="1:10" ht="22.5" x14ac:dyDescent="0.25">
      <c r="B10" s="58" t="s">
        <v>21</v>
      </c>
      <c r="C10" s="61" t="s">
        <v>65</v>
      </c>
      <c r="D10" s="60"/>
      <c r="E10" s="55"/>
    </row>
    <row r="11" spans="1:10" ht="22.5" x14ac:dyDescent="0.25">
      <c r="B11" s="58" t="s">
        <v>22</v>
      </c>
      <c r="C11" s="61" t="s">
        <v>64</v>
      </c>
      <c r="D11" s="60"/>
      <c r="E11" s="55"/>
    </row>
    <row r="12" spans="1:10" ht="22.5" x14ac:dyDescent="0.25">
      <c r="B12" s="58" t="s">
        <v>24</v>
      </c>
      <c r="C12" s="61" t="s">
        <v>63</v>
      </c>
      <c r="D12" s="60"/>
      <c r="E12" s="55"/>
    </row>
    <row r="13" spans="1:10" x14ac:dyDescent="0.25">
      <c r="B13" s="58" t="s">
        <v>25</v>
      </c>
      <c r="C13" s="61" t="s">
        <v>62</v>
      </c>
      <c r="D13" s="60">
        <v>178200</v>
      </c>
      <c r="E13" s="55">
        <v>178200</v>
      </c>
    </row>
    <row r="14" spans="1:10" ht="39.6" customHeight="1" x14ac:dyDescent="0.25">
      <c r="B14" s="58" t="s">
        <v>26</v>
      </c>
      <c r="C14" s="63" t="s">
        <v>61</v>
      </c>
      <c r="D14" s="60">
        <v>17963</v>
      </c>
      <c r="E14" s="55">
        <v>17963</v>
      </c>
    </row>
    <row r="15" spans="1:10" ht="51" customHeight="1" x14ac:dyDescent="0.25">
      <c r="B15" s="58" t="s">
        <v>31</v>
      </c>
      <c r="C15" s="63" t="s">
        <v>204</v>
      </c>
      <c r="D15" s="60">
        <v>946</v>
      </c>
      <c r="E15" s="55">
        <v>946</v>
      </c>
    </row>
    <row r="16" spans="1:10" ht="22.5" x14ac:dyDescent="0.25">
      <c r="B16" s="58" t="s">
        <v>33</v>
      </c>
      <c r="C16" s="62" t="s">
        <v>60</v>
      </c>
      <c r="D16" s="60"/>
      <c r="E16" s="55"/>
    </row>
    <row r="17" spans="2:5" ht="54" customHeight="1" x14ac:dyDescent="0.25">
      <c r="B17" s="58" t="s">
        <v>34</v>
      </c>
      <c r="C17" s="62" t="s">
        <v>59</v>
      </c>
      <c r="D17" s="60"/>
      <c r="E17" s="55"/>
    </row>
    <row r="18" spans="2:5" ht="22.5" x14ac:dyDescent="0.25">
      <c r="B18" s="58" t="s">
        <v>36</v>
      </c>
      <c r="C18" s="62" t="s">
        <v>58</v>
      </c>
      <c r="D18" s="60"/>
      <c r="E18" s="55"/>
    </row>
    <row r="19" spans="2:5" x14ac:dyDescent="0.25">
      <c r="B19" s="58" t="s">
        <v>57</v>
      </c>
      <c r="C19" s="61" t="s">
        <v>218</v>
      </c>
      <c r="D19" s="60">
        <v>194400</v>
      </c>
      <c r="E19" s="55">
        <v>194400</v>
      </c>
    </row>
    <row r="20" spans="2:5" ht="22.5" x14ac:dyDescent="0.25">
      <c r="B20" s="58" t="s">
        <v>56</v>
      </c>
      <c r="C20" s="61" t="s">
        <v>55</v>
      </c>
      <c r="D20" s="60"/>
      <c r="E20" s="55"/>
    </row>
    <row r="21" spans="2:5" ht="22.5" x14ac:dyDescent="0.25">
      <c r="B21" s="58" t="s">
        <v>54</v>
      </c>
      <c r="C21" s="61" t="s">
        <v>53</v>
      </c>
      <c r="D21" s="60"/>
      <c r="E21" s="55"/>
    </row>
    <row r="22" spans="2:5" x14ac:dyDescent="0.25">
      <c r="B22" s="58" t="s">
        <v>52</v>
      </c>
      <c r="C22" s="61" t="s">
        <v>51</v>
      </c>
      <c r="D22" s="60"/>
      <c r="E22" s="55"/>
    </row>
    <row r="23" spans="2:5" x14ac:dyDescent="0.25">
      <c r="B23" s="58" t="s">
        <v>50</v>
      </c>
      <c r="C23" s="61" t="s">
        <v>49</v>
      </c>
      <c r="D23" s="60"/>
      <c r="E23" s="55"/>
    </row>
    <row r="24" spans="2:5" x14ac:dyDescent="0.25">
      <c r="B24" s="58" t="s">
        <v>48</v>
      </c>
      <c r="C24" s="59"/>
      <c r="D24" s="56"/>
      <c r="E24" s="55"/>
    </row>
    <row r="25" spans="2:5" x14ac:dyDescent="0.25">
      <c r="B25" s="58" t="s">
        <v>47</v>
      </c>
      <c r="C25" s="57"/>
      <c r="D25" s="56"/>
      <c r="E25" s="55"/>
    </row>
    <row r="26" spans="2:5" x14ac:dyDescent="0.25">
      <c r="B26" s="58" t="s">
        <v>46</v>
      </c>
      <c r="C26" s="57"/>
      <c r="D26" s="56"/>
      <c r="E26" s="55"/>
    </row>
    <row r="27" spans="2:5" x14ac:dyDescent="0.25">
      <c r="B27" s="58" t="s">
        <v>45</v>
      </c>
      <c r="C27" s="57"/>
      <c r="D27" s="56"/>
      <c r="E27" s="55"/>
    </row>
    <row r="28" spans="2:5" x14ac:dyDescent="0.25">
      <c r="B28" s="58" t="s">
        <v>44</v>
      </c>
      <c r="C28" s="57"/>
      <c r="D28" s="56"/>
      <c r="E28" s="55"/>
    </row>
    <row r="29" spans="2:5" x14ac:dyDescent="0.25">
      <c r="B29" s="58" t="s">
        <v>43</v>
      </c>
      <c r="C29" s="57"/>
      <c r="D29" s="56"/>
      <c r="E29" s="55"/>
    </row>
    <row r="30" spans="2:5" x14ac:dyDescent="0.25">
      <c r="B30" s="58" t="s">
        <v>42</v>
      </c>
      <c r="C30" s="57"/>
      <c r="D30" s="56"/>
      <c r="E30" s="55"/>
    </row>
    <row r="31" spans="2:5" x14ac:dyDescent="0.25">
      <c r="B31" s="58" t="s">
        <v>41</v>
      </c>
      <c r="C31" s="57"/>
      <c r="D31" s="56"/>
      <c r="E31" s="55"/>
    </row>
    <row r="32" spans="2:5" ht="15.75" thickBot="1" x14ac:dyDescent="0.3">
      <c r="B32" s="54" t="s">
        <v>40</v>
      </c>
      <c r="C32" s="53"/>
      <c r="D32" s="52"/>
      <c r="E32" s="51"/>
    </row>
    <row r="33" spans="2:5" ht="15.75" thickBot="1" x14ac:dyDescent="0.3">
      <c r="B33" s="50" t="s">
        <v>39</v>
      </c>
      <c r="C33" s="49" t="s">
        <v>38</v>
      </c>
      <c r="D33" s="48">
        <f>SUM(D8:D32)</f>
        <v>391509</v>
      </c>
      <c r="E33" s="47">
        <f>SUM(E8:E32)</f>
        <v>391509</v>
      </c>
    </row>
  </sheetData>
  <mergeCells count="3">
    <mergeCell ref="C4:E4"/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view="pageBreakPreview" topLeftCell="C4" zoomScale="120" zoomScaleNormal="100" zoomScaleSheetLayoutView="120" workbookViewId="0">
      <selection sqref="A1:P1"/>
    </sheetView>
  </sheetViews>
  <sheetFormatPr defaultColWidth="9.140625" defaultRowHeight="15" x14ac:dyDescent="0.25"/>
  <cols>
    <col min="1" max="1" width="9.140625" style="1"/>
    <col min="2" max="2" width="5.7109375" style="1" customWidth="1"/>
    <col min="3" max="3" width="28.140625" style="1" customWidth="1"/>
    <col min="4" max="15" width="9.140625" style="1"/>
    <col min="16" max="16" width="10.85546875" style="1" bestFit="1" customWidth="1"/>
    <col min="17" max="17" width="12.140625" style="1" customWidth="1"/>
    <col min="18" max="16384" width="9.140625" style="1"/>
  </cols>
  <sheetData>
    <row r="1" spans="1:18" x14ac:dyDescent="0.25">
      <c r="A1" s="206" t="s">
        <v>111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8" x14ac:dyDescent="0.25">
      <c r="A2" s="2">
        <v>6</v>
      </c>
    </row>
    <row r="3" spans="1:18" ht="15.75" customHeight="1" x14ac:dyDescent="0.25">
      <c r="A3" s="208" t="s">
        <v>225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8" ht="15.75" x14ac:dyDescent="0.25">
      <c r="B4" s="219" t="str">
        <f>+CONCATENATE("Előirányzat-felhasználási terv",CHAR(10),LEFT([1]KV_ÖSSZEFÜGGÉSEK!B7,4),". évre")</f>
        <v>Előirányzat-felhasználási terv
2.1.. évre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</row>
    <row r="5" spans="1:18" ht="16.5" thickBot="1" x14ac:dyDescent="0.3">
      <c r="B5" s="108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6"/>
    </row>
    <row r="6" spans="1:18" ht="24.75" thickBot="1" x14ac:dyDescent="0.3">
      <c r="B6" s="105" t="s">
        <v>71</v>
      </c>
      <c r="C6" s="104" t="s">
        <v>110</v>
      </c>
      <c r="D6" s="104" t="s">
        <v>109</v>
      </c>
      <c r="E6" s="104" t="s">
        <v>108</v>
      </c>
      <c r="F6" s="104" t="s">
        <v>107</v>
      </c>
      <c r="G6" s="104" t="s">
        <v>106</v>
      </c>
      <c r="H6" s="104" t="s">
        <v>105</v>
      </c>
      <c r="I6" s="104" t="s">
        <v>104</v>
      </c>
      <c r="J6" s="104" t="s">
        <v>103</v>
      </c>
      <c r="K6" s="104" t="s">
        <v>102</v>
      </c>
      <c r="L6" s="104" t="s">
        <v>101</v>
      </c>
      <c r="M6" s="104" t="s">
        <v>100</v>
      </c>
      <c r="N6" s="104" t="s">
        <v>99</v>
      </c>
      <c r="O6" s="104" t="s">
        <v>98</v>
      </c>
      <c r="P6" s="103" t="s">
        <v>38</v>
      </c>
    </row>
    <row r="7" spans="1:18" ht="15.75" thickBot="1" x14ac:dyDescent="0.3">
      <c r="B7" s="97" t="s">
        <v>17</v>
      </c>
      <c r="C7" s="221" t="s">
        <v>97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3"/>
    </row>
    <row r="8" spans="1:18" ht="22.5" x14ac:dyDescent="0.25">
      <c r="B8" s="102" t="s">
        <v>19</v>
      </c>
      <c r="C8" s="101" t="s">
        <v>96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99">
        <f>SUM(D8:O8)</f>
        <v>0</v>
      </c>
    </row>
    <row r="9" spans="1:18" ht="22.5" x14ac:dyDescent="0.25">
      <c r="B9" s="91" t="s">
        <v>21</v>
      </c>
      <c r="C9" s="92" t="s">
        <v>95</v>
      </c>
      <c r="D9" s="89">
        <v>50034187</v>
      </c>
      <c r="E9" s="89">
        <v>53099660</v>
      </c>
      <c r="F9" s="89">
        <v>29759471</v>
      </c>
      <c r="G9" s="89">
        <v>51859423</v>
      </c>
      <c r="H9" s="89">
        <v>55440443</v>
      </c>
      <c r="I9" s="89">
        <v>55440443</v>
      </c>
      <c r="J9" s="89">
        <v>55440443</v>
      </c>
      <c r="K9" s="89">
        <v>59440443</v>
      </c>
      <c r="L9" s="89">
        <v>63072169</v>
      </c>
      <c r="M9" s="89">
        <v>62739858</v>
      </c>
      <c r="N9" s="89">
        <v>63440443</v>
      </c>
      <c r="O9" s="89">
        <v>62750472</v>
      </c>
      <c r="P9" s="203">
        <f>SUM(D9:O9)</f>
        <v>662517455</v>
      </c>
      <c r="Q9" s="88"/>
    </row>
    <row r="10" spans="1:18" ht="22.5" x14ac:dyDescent="0.25">
      <c r="B10" s="91" t="s">
        <v>22</v>
      </c>
      <c r="C10" s="98" t="s">
        <v>94</v>
      </c>
      <c r="D10" s="94">
        <v>0</v>
      </c>
      <c r="E10" s="94">
        <v>0</v>
      </c>
      <c r="F10" s="94">
        <v>79200480</v>
      </c>
      <c r="G10" s="94">
        <v>14838265</v>
      </c>
      <c r="H10" s="94">
        <v>75358385</v>
      </c>
      <c r="I10" s="94">
        <v>79200480</v>
      </c>
      <c r="J10" s="94">
        <v>79200480</v>
      </c>
      <c r="K10" s="94">
        <v>93374352</v>
      </c>
      <c r="L10" s="94">
        <v>111762876</v>
      </c>
      <c r="M10" s="94">
        <v>79200480</v>
      </c>
      <c r="N10" s="94">
        <v>64264779</v>
      </c>
      <c r="O10" s="94">
        <v>115604216</v>
      </c>
      <c r="P10" s="203">
        <f t="shared" ref="P10:P13" si="0">SUM(D10:O10)</f>
        <v>792004793</v>
      </c>
      <c r="Q10" s="88"/>
    </row>
    <row r="11" spans="1:18" x14ac:dyDescent="0.25">
      <c r="B11" s="91" t="s">
        <v>24</v>
      </c>
      <c r="C11" s="90" t="s">
        <v>93</v>
      </c>
      <c r="D11" s="89">
        <v>5000000</v>
      </c>
      <c r="E11" s="89">
        <v>5000000</v>
      </c>
      <c r="F11" s="89">
        <v>77878566</v>
      </c>
      <c r="G11" s="89">
        <v>155000000</v>
      </c>
      <c r="H11" s="89">
        <v>68519406</v>
      </c>
      <c r="I11" s="89">
        <v>39645833</v>
      </c>
      <c r="J11" s="89">
        <v>30645833</v>
      </c>
      <c r="K11" s="89">
        <v>30645833</v>
      </c>
      <c r="L11" s="89">
        <v>29465583</v>
      </c>
      <c r="M11" s="89">
        <v>29803113</v>
      </c>
      <c r="N11" s="89">
        <v>29645833</v>
      </c>
      <c r="O11" s="89">
        <v>14250000</v>
      </c>
      <c r="P11" s="203">
        <f t="shared" si="0"/>
        <v>515500000</v>
      </c>
      <c r="Q11" s="88"/>
      <c r="R11" s="1" t="s">
        <v>203</v>
      </c>
    </row>
    <row r="12" spans="1:18" x14ac:dyDescent="0.25">
      <c r="B12" s="91" t="s">
        <v>25</v>
      </c>
      <c r="C12" s="90" t="s">
        <v>92</v>
      </c>
      <c r="D12" s="89">
        <v>2000000</v>
      </c>
      <c r="E12" s="89">
        <v>2000000</v>
      </c>
      <c r="F12" s="89">
        <v>3505695</v>
      </c>
      <c r="G12" s="89">
        <v>9100425</v>
      </c>
      <c r="H12" s="89">
        <v>9576555</v>
      </c>
      <c r="I12" s="89">
        <v>9476555</v>
      </c>
      <c r="J12" s="89">
        <v>9200425</v>
      </c>
      <c r="K12" s="89">
        <v>8040425</v>
      </c>
      <c r="L12" s="89">
        <v>8200425</v>
      </c>
      <c r="M12" s="89">
        <v>8230000</v>
      </c>
      <c r="N12" s="89">
        <v>8150000</v>
      </c>
      <c r="O12" s="89">
        <v>9126495</v>
      </c>
      <c r="P12" s="203">
        <f t="shared" si="0"/>
        <v>86607000</v>
      </c>
      <c r="Q12" s="88"/>
    </row>
    <row r="13" spans="1:18" x14ac:dyDescent="0.25">
      <c r="B13" s="91" t="s">
        <v>26</v>
      </c>
      <c r="C13" s="90" t="s">
        <v>91</v>
      </c>
      <c r="D13" s="89"/>
      <c r="E13" s="89"/>
      <c r="F13" s="89"/>
      <c r="G13" s="89"/>
      <c r="H13" s="89"/>
      <c r="I13" s="89">
        <v>30975875</v>
      </c>
      <c r="J13" s="89"/>
      <c r="K13" s="89">
        <v>4911103</v>
      </c>
      <c r="L13" s="89"/>
      <c r="M13" s="89"/>
      <c r="N13" s="89"/>
      <c r="O13" s="89">
        <v>99113022</v>
      </c>
      <c r="P13" s="203">
        <f t="shared" si="0"/>
        <v>135000000</v>
      </c>
      <c r="Q13" s="88"/>
    </row>
    <row r="14" spans="1:18" x14ac:dyDescent="0.25">
      <c r="B14" s="91" t="s">
        <v>28</v>
      </c>
      <c r="C14" s="90" t="s">
        <v>90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203">
        <f>SUM(D14:O14)</f>
        <v>0</v>
      </c>
      <c r="Q14" s="88"/>
    </row>
    <row r="15" spans="1:18" ht="22.5" x14ac:dyDescent="0.25">
      <c r="B15" s="91" t="s">
        <v>31</v>
      </c>
      <c r="C15" s="92" t="s">
        <v>89</v>
      </c>
      <c r="D15" s="89"/>
      <c r="E15" s="89"/>
      <c r="F15" s="89">
        <v>0</v>
      </c>
      <c r="G15" s="89"/>
      <c r="H15" s="89">
        <v>20000000</v>
      </c>
      <c r="I15" s="89">
        <v>15105026</v>
      </c>
      <c r="J15" s="89">
        <v>29000000</v>
      </c>
      <c r="K15" s="89"/>
      <c r="L15" s="89"/>
      <c r="M15" s="89"/>
      <c r="N15" s="89"/>
      <c r="O15" s="89">
        <v>8999997</v>
      </c>
      <c r="P15" s="203">
        <f>SUM(D15:O15)</f>
        <v>73105023</v>
      </c>
      <c r="Q15" s="88"/>
    </row>
    <row r="16" spans="1:18" ht="15.75" thickBot="1" x14ac:dyDescent="0.3">
      <c r="B16" s="91" t="s">
        <v>33</v>
      </c>
      <c r="C16" s="90" t="s">
        <v>88</v>
      </c>
      <c r="D16" s="89">
        <v>86105844</v>
      </c>
      <c r="E16" s="89">
        <v>70967805</v>
      </c>
      <c r="F16" s="89"/>
      <c r="G16" s="89"/>
      <c r="H16" s="89"/>
      <c r="I16" s="89"/>
      <c r="J16" s="89">
        <v>17013872</v>
      </c>
      <c r="K16" s="89">
        <v>25088897</v>
      </c>
      <c r="L16" s="89">
        <v>9000000</v>
      </c>
      <c r="M16" s="89">
        <v>4726999</v>
      </c>
      <c r="N16" s="89"/>
      <c r="O16" s="89"/>
      <c r="P16" s="203">
        <f>SUM(D16:O16)</f>
        <v>212903417</v>
      </c>
      <c r="Q16" s="88"/>
    </row>
    <row r="17" spans="2:17" ht="15.75" thickBot="1" x14ac:dyDescent="0.3">
      <c r="B17" s="97" t="s">
        <v>34</v>
      </c>
      <c r="C17" s="87" t="s">
        <v>87</v>
      </c>
      <c r="D17" s="86">
        <f>SUM(D8:D16)</f>
        <v>143140031</v>
      </c>
      <c r="E17" s="86">
        <f t="shared" ref="E17:O17" si="1">SUM(E8:E16)</f>
        <v>131067465</v>
      </c>
      <c r="F17" s="86">
        <f t="shared" si="1"/>
        <v>190344212</v>
      </c>
      <c r="G17" s="86">
        <f t="shared" si="1"/>
        <v>230798113</v>
      </c>
      <c r="H17" s="86">
        <f t="shared" si="1"/>
        <v>228894789</v>
      </c>
      <c r="I17" s="86">
        <f t="shared" si="1"/>
        <v>229844212</v>
      </c>
      <c r="J17" s="86">
        <f t="shared" si="1"/>
        <v>220501053</v>
      </c>
      <c r="K17" s="86">
        <f t="shared" si="1"/>
        <v>221501053</v>
      </c>
      <c r="L17" s="86">
        <f t="shared" si="1"/>
        <v>221501053</v>
      </c>
      <c r="M17" s="86">
        <f t="shared" si="1"/>
        <v>184700450</v>
      </c>
      <c r="N17" s="86">
        <f t="shared" si="1"/>
        <v>165501055</v>
      </c>
      <c r="O17" s="86">
        <f t="shared" si="1"/>
        <v>309844202</v>
      </c>
      <c r="P17" s="85">
        <f>SUM(P9:P16)</f>
        <v>2477637688</v>
      </c>
      <c r="Q17" s="88"/>
    </row>
    <row r="18" spans="2:17" ht="15.75" thickBot="1" x14ac:dyDescent="0.3">
      <c r="B18" s="97" t="s">
        <v>36</v>
      </c>
      <c r="C18" s="221" t="s">
        <v>86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3"/>
      <c r="Q18" s="88"/>
    </row>
    <row r="19" spans="2:17" x14ac:dyDescent="0.25">
      <c r="B19" s="96" t="s">
        <v>57</v>
      </c>
      <c r="C19" s="95" t="s">
        <v>85</v>
      </c>
      <c r="D19" s="94">
        <v>61581829</v>
      </c>
      <c r="E19" s="94">
        <v>61581829</v>
      </c>
      <c r="F19" s="94">
        <v>61581829</v>
      </c>
      <c r="G19" s="94">
        <v>61581829</v>
      </c>
      <c r="H19" s="94">
        <v>61581829</v>
      </c>
      <c r="I19" s="94">
        <v>61581829</v>
      </c>
      <c r="J19" s="94">
        <v>61581829</v>
      </c>
      <c r="K19" s="94">
        <v>61581829</v>
      </c>
      <c r="L19" s="94">
        <v>61581829</v>
      </c>
      <c r="M19" s="94">
        <v>61581829</v>
      </c>
      <c r="N19" s="94">
        <v>61581829</v>
      </c>
      <c r="O19" s="94">
        <v>61581823</v>
      </c>
      <c r="P19" s="93">
        <f>SUM(D19:O19)</f>
        <v>738981942</v>
      </c>
      <c r="Q19" s="88"/>
    </row>
    <row r="20" spans="2:17" ht="22.5" x14ac:dyDescent="0.25">
      <c r="B20" s="91" t="s">
        <v>56</v>
      </c>
      <c r="C20" s="92" t="s">
        <v>84</v>
      </c>
      <c r="D20" s="89">
        <v>7883851</v>
      </c>
      <c r="E20" s="89">
        <v>7883851</v>
      </c>
      <c r="F20" s="89">
        <v>7883851</v>
      </c>
      <c r="G20" s="89">
        <v>7883851</v>
      </c>
      <c r="H20" s="89">
        <v>7883851</v>
      </c>
      <c r="I20" s="89">
        <v>7883851</v>
      </c>
      <c r="J20" s="89">
        <v>7883851</v>
      </c>
      <c r="K20" s="89">
        <v>7883851</v>
      </c>
      <c r="L20" s="89">
        <v>7883851</v>
      </c>
      <c r="M20" s="89">
        <v>7883851</v>
      </c>
      <c r="N20" s="89">
        <v>7883851</v>
      </c>
      <c r="O20" s="89">
        <v>7883848</v>
      </c>
      <c r="P20" s="93">
        <f t="shared" ref="P20:P27" si="2">SUM(D20:O20)</f>
        <v>94606209</v>
      </c>
      <c r="Q20" s="88"/>
    </row>
    <row r="21" spans="2:17" x14ac:dyDescent="0.25">
      <c r="B21" s="91" t="s">
        <v>54</v>
      </c>
      <c r="C21" s="90" t="s">
        <v>83</v>
      </c>
      <c r="D21" s="89">
        <v>33157340</v>
      </c>
      <c r="E21" s="89">
        <v>33157340</v>
      </c>
      <c r="F21" s="89">
        <v>33157340</v>
      </c>
      <c r="G21" s="89">
        <v>33157340</v>
      </c>
      <c r="H21" s="89">
        <v>33157340</v>
      </c>
      <c r="I21" s="89">
        <v>33157340</v>
      </c>
      <c r="J21" s="89">
        <v>33157340</v>
      </c>
      <c r="K21" s="89">
        <v>33157340</v>
      </c>
      <c r="L21" s="89">
        <v>33157340</v>
      </c>
      <c r="M21" s="89">
        <v>33157340</v>
      </c>
      <c r="N21" s="89">
        <v>33157340</v>
      </c>
      <c r="O21" s="89">
        <v>33157335</v>
      </c>
      <c r="P21" s="238">
        <f t="shared" si="2"/>
        <v>397888075</v>
      </c>
      <c r="Q21" s="88"/>
    </row>
    <row r="22" spans="2:17" x14ac:dyDescent="0.25">
      <c r="B22" s="91" t="s">
        <v>52</v>
      </c>
      <c r="C22" s="90" t="s">
        <v>82</v>
      </c>
      <c r="D22" s="89">
        <v>247500</v>
      </c>
      <c r="E22" s="89">
        <v>247500</v>
      </c>
      <c r="F22" s="89">
        <v>247500</v>
      </c>
      <c r="G22" s="89">
        <v>247500</v>
      </c>
      <c r="H22" s="89">
        <v>247500</v>
      </c>
      <c r="I22" s="89">
        <v>247500</v>
      </c>
      <c r="J22" s="89">
        <v>247500</v>
      </c>
      <c r="K22" s="89">
        <v>247500</v>
      </c>
      <c r="L22" s="89">
        <v>247500</v>
      </c>
      <c r="M22" s="89">
        <v>182500</v>
      </c>
      <c r="N22" s="89">
        <v>247500</v>
      </c>
      <c r="O22" s="89">
        <v>247500</v>
      </c>
      <c r="P22" s="238">
        <f t="shared" si="2"/>
        <v>2905000</v>
      </c>
      <c r="Q22" s="88"/>
    </row>
    <row r="23" spans="2:17" x14ac:dyDescent="0.25">
      <c r="B23" s="91" t="s">
        <v>50</v>
      </c>
      <c r="C23" s="90" t="s">
        <v>81</v>
      </c>
      <c r="D23" s="89">
        <v>6973692</v>
      </c>
      <c r="E23" s="89">
        <v>6973692</v>
      </c>
      <c r="F23" s="89">
        <v>6973692</v>
      </c>
      <c r="G23" s="89">
        <v>6973692</v>
      </c>
      <c r="H23" s="89">
        <v>6973692</v>
      </c>
      <c r="I23" s="89">
        <v>6973692</v>
      </c>
      <c r="J23" s="89">
        <v>6973692</v>
      </c>
      <c r="K23" s="89">
        <v>6973692</v>
      </c>
      <c r="L23" s="89">
        <v>6973692</v>
      </c>
      <c r="M23" s="89">
        <v>6973692</v>
      </c>
      <c r="N23" s="89">
        <v>6973692</v>
      </c>
      <c r="O23" s="89">
        <v>6973696</v>
      </c>
      <c r="P23" s="238">
        <f t="shared" si="2"/>
        <v>83684308</v>
      </c>
      <c r="Q23" s="88"/>
    </row>
    <row r="24" spans="2:17" x14ac:dyDescent="0.25">
      <c r="B24" s="91" t="s">
        <v>48</v>
      </c>
      <c r="C24" s="90" t="s">
        <v>80</v>
      </c>
      <c r="D24" s="89"/>
      <c r="E24" s="89"/>
      <c r="F24" s="89">
        <v>55500000</v>
      </c>
      <c r="G24" s="89">
        <v>55500000</v>
      </c>
      <c r="H24" s="89">
        <v>64050577</v>
      </c>
      <c r="I24" s="89">
        <v>65000000</v>
      </c>
      <c r="J24" s="89">
        <v>55656841</v>
      </c>
      <c r="K24" s="89">
        <v>56656841</v>
      </c>
      <c r="L24" s="89">
        <v>56656841</v>
      </c>
      <c r="M24" s="89">
        <v>55656841</v>
      </c>
      <c r="N24" s="89">
        <v>55656843</v>
      </c>
      <c r="O24" s="89"/>
      <c r="P24" s="238">
        <f t="shared" si="2"/>
        <v>520334784</v>
      </c>
      <c r="Q24" s="88"/>
    </row>
    <row r="25" spans="2:17" x14ac:dyDescent="0.25">
      <c r="B25" s="91" t="s">
        <v>47</v>
      </c>
      <c r="C25" s="92" t="s">
        <v>79</v>
      </c>
      <c r="D25" s="89">
        <v>33295819</v>
      </c>
      <c r="E25" s="89"/>
      <c r="F25" s="89">
        <v>25000000</v>
      </c>
      <c r="G25" s="89">
        <v>55453938</v>
      </c>
      <c r="H25" s="89">
        <v>55000000</v>
      </c>
      <c r="I25" s="89">
        <v>55000000</v>
      </c>
      <c r="J25" s="89">
        <v>55000000</v>
      </c>
      <c r="K25" s="89">
        <v>55000000</v>
      </c>
      <c r="L25" s="89">
        <v>55000000</v>
      </c>
      <c r="M25" s="89">
        <v>19264397</v>
      </c>
      <c r="N25" s="89"/>
      <c r="O25" s="89"/>
      <c r="P25" s="238">
        <f t="shared" si="2"/>
        <v>408014154</v>
      </c>
      <c r="Q25" s="88"/>
    </row>
    <row r="26" spans="2:17" x14ac:dyDescent="0.25">
      <c r="B26" s="91" t="s">
        <v>46</v>
      </c>
      <c r="C26" s="90" t="s">
        <v>78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238">
        <f t="shared" si="2"/>
        <v>0</v>
      </c>
      <c r="Q26" s="88"/>
    </row>
    <row r="27" spans="2:17" ht="15.75" thickBot="1" x14ac:dyDescent="0.3">
      <c r="B27" s="91" t="s">
        <v>45</v>
      </c>
      <c r="C27" s="90" t="s">
        <v>77</v>
      </c>
      <c r="D27" s="89"/>
      <c r="E27" s="89">
        <v>21223253</v>
      </c>
      <c r="F27" s="89"/>
      <c r="G27" s="89">
        <v>9999963</v>
      </c>
      <c r="H27" s="89"/>
      <c r="I27" s="89"/>
      <c r="J27" s="89"/>
      <c r="K27" s="89"/>
      <c r="L27" s="89"/>
      <c r="M27" s="89"/>
      <c r="N27" s="89"/>
      <c r="O27" s="89">
        <v>200000000</v>
      </c>
      <c r="P27" s="238">
        <f t="shared" si="2"/>
        <v>231223216</v>
      </c>
      <c r="Q27" s="88"/>
    </row>
    <row r="28" spans="2:17" ht="15.75" thickBot="1" x14ac:dyDescent="0.3">
      <c r="B28" s="84" t="s">
        <v>44</v>
      </c>
      <c r="C28" s="87" t="s">
        <v>76</v>
      </c>
      <c r="D28" s="86">
        <f>SUM(D19:D27)</f>
        <v>143140031</v>
      </c>
      <c r="E28" s="86">
        <f t="shared" ref="E28:O28" si="3">SUM(E19:E27)</f>
        <v>131067465</v>
      </c>
      <c r="F28" s="86">
        <f t="shared" si="3"/>
        <v>190344212</v>
      </c>
      <c r="G28" s="86">
        <f t="shared" si="3"/>
        <v>230798113</v>
      </c>
      <c r="H28" s="86">
        <f t="shared" si="3"/>
        <v>228894789</v>
      </c>
      <c r="I28" s="86">
        <f t="shared" si="3"/>
        <v>229844212</v>
      </c>
      <c r="J28" s="86">
        <f t="shared" si="3"/>
        <v>220501053</v>
      </c>
      <c r="K28" s="86">
        <f t="shared" si="3"/>
        <v>221501053</v>
      </c>
      <c r="L28" s="86">
        <f t="shared" si="3"/>
        <v>221501053</v>
      </c>
      <c r="M28" s="86">
        <f t="shared" si="3"/>
        <v>184700450</v>
      </c>
      <c r="N28" s="86">
        <f t="shared" si="3"/>
        <v>165501055</v>
      </c>
      <c r="O28" s="86">
        <f t="shared" si="3"/>
        <v>309844202</v>
      </c>
      <c r="P28" s="85">
        <f>SUM(D28:O28)</f>
        <v>2477637688</v>
      </c>
    </row>
    <row r="29" spans="2:17" ht="15.75" thickBot="1" x14ac:dyDescent="0.3">
      <c r="B29" s="84" t="s">
        <v>43</v>
      </c>
      <c r="C29" s="83" t="s">
        <v>75</v>
      </c>
      <c r="D29" s="82">
        <f t="shared" ref="D29:P29" si="4">D17-D28</f>
        <v>0</v>
      </c>
      <c r="E29" s="82">
        <f t="shared" si="4"/>
        <v>0</v>
      </c>
      <c r="F29" s="82">
        <f t="shared" si="4"/>
        <v>0</v>
      </c>
      <c r="G29" s="82">
        <f t="shared" si="4"/>
        <v>0</v>
      </c>
      <c r="H29" s="82">
        <f t="shared" si="4"/>
        <v>0</v>
      </c>
      <c r="I29" s="82">
        <f t="shared" si="4"/>
        <v>0</v>
      </c>
      <c r="J29" s="82">
        <f t="shared" si="4"/>
        <v>0</v>
      </c>
      <c r="K29" s="82">
        <f t="shared" si="4"/>
        <v>0</v>
      </c>
      <c r="L29" s="82">
        <f t="shared" si="4"/>
        <v>0</v>
      </c>
      <c r="M29" s="82">
        <f t="shared" si="4"/>
        <v>0</v>
      </c>
      <c r="N29" s="82">
        <f t="shared" si="4"/>
        <v>0</v>
      </c>
      <c r="O29" s="82">
        <f t="shared" si="4"/>
        <v>0</v>
      </c>
      <c r="P29" s="81">
        <f t="shared" si="4"/>
        <v>0</v>
      </c>
    </row>
  </sheetData>
  <sheetProtection selectLockedCells="1" selectUnlockedCells="1"/>
  <mergeCells count="5">
    <mergeCell ref="B4:P4"/>
    <mergeCell ref="C7:P7"/>
    <mergeCell ref="C18:P18"/>
    <mergeCell ref="A1:P1"/>
    <mergeCell ref="A3:P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zoomScaleNormal="100" workbookViewId="0">
      <selection activeCell="H26" sqref="H26"/>
    </sheetView>
  </sheetViews>
  <sheetFormatPr defaultRowHeight="15" x14ac:dyDescent="0.25"/>
  <cols>
    <col min="1" max="2" width="9.140625" style="1"/>
    <col min="3" max="3" width="30" style="1" customWidth="1"/>
    <col min="4" max="5" width="9.140625" style="1"/>
    <col min="6" max="6" width="17.7109375" style="1" customWidth="1"/>
    <col min="7" max="7" width="8.140625" style="1" customWidth="1"/>
    <col min="8" max="8" width="28.85546875" style="1" customWidth="1"/>
    <col min="9" max="10" width="9.140625" style="1"/>
    <col min="11" max="11" width="15.5703125" style="1" customWidth="1"/>
    <col min="12" max="258" width="9.140625" style="1"/>
    <col min="259" max="259" width="30" style="1" customWidth="1"/>
    <col min="260" max="261" width="9.140625" style="1"/>
    <col min="262" max="262" width="17.7109375" style="1" customWidth="1"/>
    <col min="263" max="263" width="8.140625" style="1" customWidth="1"/>
    <col min="264" max="264" width="28.85546875" style="1" customWidth="1"/>
    <col min="265" max="266" width="9.140625" style="1"/>
    <col min="267" max="267" width="15.5703125" style="1" customWidth="1"/>
    <col min="268" max="514" width="9.140625" style="1"/>
    <col min="515" max="515" width="30" style="1" customWidth="1"/>
    <col min="516" max="517" width="9.140625" style="1"/>
    <col min="518" max="518" width="17.7109375" style="1" customWidth="1"/>
    <col min="519" max="519" width="8.140625" style="1" customWidth="1"/>
    <col min="520" max="520" width="28.85546875" style="1" customWidth="1"/>
    <col min="521" max="522" width="9.140625" style="1"/>
    <col min="523" max="523" width="15.5703125" style="1" customWidth="1"/>
    <col min="524" max="770" width="9.140625" style="1"/>
    <col min="771" max="771" width="30" style="1" customWidth="1"/>
    <col min="772" max="773" width="9.140625" style="1"/>
    <col min="774" max="774" width="17.7109375" style="1" customWidth="1"/>
    <col min="775" max="775" width="8.140625" style="1" customWidth="1"/>
    <col min="776" max="776" width="28.85546875" style="1" customWidth="1"/>
    <col min="777" max="778" width="9.140625" style="1"/>
    <col min="779" max="779" width="15.5703125" style="1" customWidth="1"/>
    <col min="780" max="1026" width="9.140625" style="1"/>
    <col min="1027" max="1027" width="30" style="1" customWidth="1"/>
    <col min="1028" max="1029" width="9.140625" style="1"/>
    <col min="1030" max="1030" width="17.7109375" style="1" customWidth="1"/>
    <col min="1031" max="1031" width="8.140625" style="1" customWidth="1"/>
    <col min="1032" max="1032" width="28.85546875" style="1" customWidth="1"/>
    <col min="1033" max="1034" width="9.140625" style="1"/>
    <col min="1035" max="1035" width="15.5703125" style="1" customWidth="1"/>
    <col min="1036" max="1282" width="9.140625" style="1"/>
    <col min="1283" max="1283" width="30" style="1" customWidth="1"/>
    <col min="1284" max="1285" width="9.140625" style="1"/>
    <col min="1286" max="1286" width="17.7109375" style="1" customWidth="1"/>
    <col min="1287" max="1287" width="8.140625" style="1" customWidth="1"/>
    <col min="1288" max="1288" width="28.85546875" style="1" customWidth="1"/>
    <col min="1289" max="1290" width="9.140625" style="1"/>
    <col min="1291" max="1291" width="15.5703125" style="1" customWidth="1"/>
    <col min="1292" max="1538" width="9.140625" style="1"/>
    <col min="1539" max="1539" width="30" style="1" customWidth="1"/>
    <col min="1540" max="1541" width="9.140625" style="1"/>
    <col min="1542" max="1542" width="17.7109375" style="1" customWidth="1"/>
    <col min="1543" max="1543" width="8.140625" style="1" customWidth="1"/>
    <col min="1544" max="1544" width="28.85546875" style="1" customWidth="1"/>
    <col min="1545" max="1546" width="9.140625" style="1"/>
    <col min="1547" max="1547" width="15.5703125" style="1" customWidth="1"/>
    <col min="1548" max="1794" width="9.140625" style="1"/>
    <col min="1795" max="1795" width="30" style="1" customWidth="1"/>
    <col min="1796" max="1797" width="9.140625" style="1"/>
    <col min="1798" max="1798" width="17.7109375" style="1" customWidth="1"/>
    <col min="1799" max="1799" width="8.140625" style="1" customWidth="1"/>
    <col min="1800" max="1800" width="28.85546875" style="1" customWidth="1"/>
    <col min="1801" max="1802" width="9.140625" style="1"/>
    <col min="1803" max="1803" width="15.5703125" style="1" customWidth="1"/>
    <col min="1804" max="2050" width="9.140625" style="1"/>
    <col min="2051" max="2051" width="30" style="1" customWidth="1"/>
    <col min="2052" max="2053" width="9.140625" style="1"/>
    <col min="2054" max="2054" width="17.7109375" style="1" customWidth="1"/>
    <col min="2055" max="2055" width="8.140625" style="1" customWidth="1"/>
    <col min="2056" max="2056" width="28.85546875" style="1" customWidth="1"/>
    <col min="2057" max="2058" width="9.140625" style="1"/>
    <col min="2059" max="2059" width="15.5703125" style="1" customWidth="1"/>
    <col min="2060" max="2306" width="9.140625" style="1"/>
    <col min="2307" max="2307" width="30" style="1" customWidth="1"/>
    <col min="2308" max="2309" width="9.140625" style="1"/>
    <col min="2310" max="2310" width="17.7109375" style="1" customWidth="1"/>
    <col min="2311" max="2311" width="8.140625" style="1" customWidth="1"/>
    <col min="2312" max="2312" width="28.85546875" style="1" customWidth="1"/>
    <col min="2313" max="2314" width="9.140625" style="1"/>
    <col min="2315" max="2315" width="15.5703125" style="1" customWidth="1"/>
    <col min="2316" max="2562" width="9.140625" style="1"/>
    <col min="2563" max="2563" width="30" style="1" customWidth="1"/>
    <col min="2564" max="2565" width="9.140625" style="1"/>
    <col min="2566" max="2566" width="17.7109375" style="1" customWidth="1"/>
    <col min="2567" max="2567" width="8.140625" style="1" customWidth="1"/>
    <col min="2568" max="2568" width="28.85546875" style="1" customWidth="1"/>
    <col min="2569" max="2570" width="9.140625" style="1"/>
    <col min="2571" max="2571" width="15.5703125" style="1" customWidth="1"/>
    <col min="2572" max="2818" width="9.140625" style="1"/>
    <col min="2819" max="2819" width="30" style="1" customWidth="1"/>
    <col min="2820" max="2821" width="9.140625" style="1"/>
    <col min="2822" max="2822" width="17.7109375" style="1" customWidth="1"/>
    <col min="2823" max="2823" width="8.140625" style="1" customWidth="1"/>
    <col min="2824" max="2824" width="28.85546875" style="1" customWidth="1"/>
    <col min="2825" max="2826" width="9.140625" style="1"/>
    <col min="2827" max="2827" width="15.5703125" style="1" customWidth="1"/>
    <col min="2828" max="3074" width="9.140625" style="1"/>
    <col min="3075" max="3075" width="30" style="1" customWidth="1"/>
    <col min="3076" max="3077" width="9.140625" style="1"/>
    <col min="3078" max="3078" width="17.7109375" style="1" customWidth="1"/>
    <col min="3079" max="3079" width="8.140625" style="1" customWidth="1"/>
    <col min="3080" max="3080" width="28.85546875" style="1" customWidth="1"/>
    <col min="3081" max="3082" width="9.140625" style="1"/>
    <col min="3083" max="3083" width="15.5703125" style="1" customWidth="1"/>
    <col min="3084" max="3330" width="9.140625" style="1"/>
    <col min="3331" max="3331" width="30" style="1" customWidth="1"/>
    <col min="3332" max="3333" width="9.140625" style="1"/>
    <col min="3334" max="3334" width="17.7109375" style="1" customWidth="1"/>
    <col min="3335" max="3335" width="8.140625" style="1" customWidth="1"/>
    <col min="3336" max="3336" width="28.85546875" style="1" customWidth="1"/>
    <col min="3337" max="3338" width="9.140625" style="1"/>
    <col min="3339" max="3339" width="15.5703125" style="1" customWidth="1"/>
    <col min="3340" max="3586" width="9.140625" style="1"/>
    <col min="3587" max="3587" width="30" style="1" customWidth="1"/>
    <col min="3588" max="3589" width="9.140625" style="1"/>
    <col min="3590" max="3590" width="17.7109375" style="1" customWidth="1"/>
    <col min="3591" max="3591" width="8.140625" style="1" customWidth="1"/>
    <col min="3592" max="3592" width="28.85546875" style="1" customWidth="1"/>
    <col min="3593" max="3594" width="9.140625" style="1"/>
    <col min="3595" max="3595" width="15.5703125" style="1" customWidth="1"/>
    <col min="3596" max="3842" width="9.140625" style="1"/>
    <col min="3843" max="3843" width="30" style="1" customWidth="1"/>
    <col min="3844" max="3845" width="9.140625" style="1"/>
    <col min="3846" max="3846" width="17.7109375" style="1" customWidth="1"/>
    <col min="3847" max="3847" width="8.140625" style="1" customWidth="1"/>
    <col min="3848" max="3848" width="28.85546875" style="1" customWidth="1"/>
    <col min="3849" max="3850" width="9.140625" style="1"/>
    <col min="3851" max="3851" width="15.5703125" style="1" customWidth="1"/>
    <col min="3852" max="4098" width="9.140625" style="1"/>
    <col min="4099" max="4099" width="30" style="1" customWidth="1"/>
    <col min="4100" max="4101" width="9.140625" style="1"/>
    <col min="4102" max="4102" width="17.7109375" style="1" customWidth="1"/>
    <col min="4103" max="4103" width="8.140625" style="1" customWidth="1"/>
    <col min="4104" max="4104" width="28.85546875" style="1" customWidth="1"/>
    <col min="4105" max="4106" width="9.140625" style="1"/>
    <col min="4107" max="4107" width="15.5703125" style="1" customWidth="1"/>
    <col min="4108" max="4354" width="9.140625" style="1"/>
    <col min="4355" max="4355" width="30" style="1" customWidth="1"/>
    <col min="4356" max="4357" width="9.140625" style="1"/>
    <col min="4358" max="4358" width="17.7109375" style="1" customWidth="1"/>
    <col min="4359" max="4359" width="8.140625" style="1" customWidth="1"/>
    <col min="4360" max="4360" width="28.85546875" style="1" customWidth="1"/>
    <col min="4361" max="4362" width="9.140625" style="1"/>
    <col min="4363" max="4363" width="15.5703125" style="1" customWidth="1"/>
    <col min="4364" max="4610" width="9.140625" style="1"/>
    <col min="4611" max="4611" width="30" style="1" customWidth="1"/>
    <col min="4612" max="4613" width="9.140625" style="1"/>
    <col min="4614" max="4614" width="17.7109375" style="1" customWidth="1"/>
    <col min="4615" max="4615" width="8.140625" style="1" customWidth="1"/>
    <col min="4616" max="4616" width="28.85546875" style="1" customWidth="1"/>
    <col min="4617" max="4618" width="9.140625" style="1"/>
    <col min="4619" max="4619" width="15.5703125" style="1" customWidth="1"/>
    <col min="4620" max="4866" width="9.140625" style="1"/>
    <col min="4867" max="4867" width="30" style="1" customWidth="1"/>
    <col min="4868" max="4869" width="9.140625" style="1"/>
    <col min="4870" max="4870" width="17.7109375" style="1" customWidth="1"/>
    <col min="4871" max="4871" width="8.140625" style="1" customWidth="1"/>
    <col min="4872" max="4872" width="28.85546875" style="1" customWidth="1"/>
    <col min="4873" max="4874" width="9.140625" style="1"/>
    <col min="4875" max="4875" width="15.5703125" style="1" customWidth="1"/>
    <col min="4876" max="5122" width="9.140625" style="1"/>
    <col min="5123" max="5123" width="30" style="1" customWidth="1"/>
    <col min="5124" max="5125" width="9.140625" style="1"/>
    <col min="5126" max="5126" width="17.7109375" style="1" customWidth="1"/>
    <col min="5127" max="5127" width="8.140625" style="1" customWidth="1"/>
    <col min="5128" max="5128" width="28.85546875" style="1" customWidth="1"/>
    <col min="5129" max="5130" width="9.140625" style="1"/>
    <col min="5131" max="5131" width="15.5703125" style="1" customWidth="1"/>
    <col min="5132" max="5378" width="9.140625" style="1"/>
    <col min="5379" max="5379" width="30" style="1" customWidth="1"/>
    <col min="5380" max="5381" width="9.140625" style="1"/>
    <col min="5382" max="5382" width="17.7109375" style="1" customWidth="1"/>
    <col min="5383" max="5383" width="8.140625" style="1" customWidth="1"/>
    <col min="5384" max="5384" width="28.85546875" style="1" customWidth="1"/>
    <col min="5385" max="5386" width="9.140625" style="1"/>
    <col min="5387" max="5387" width="15.5703125" style="1" customWidth="1"/>
    <col min="5388" max="5634" width="9.140625" style="1"/>
    <col min="5635" max="5635" width="30" style="1" customWidth="1"/>
    <col min="5636" max="5637" width="9.140625" style="1"/>
    <col min="5638" max="5638" width="17.7109375" style="1" customWidth="1"/>
    <col min="5639" max="5639" width="8.140625" style="1" customWidth="1"/>
    <col min="5640" max="5640" width="28.85546875" style="1" customWidth="1"/>
    <col min="5641" max="5642" width="9.140625" style="1"/>
    <col min="5643" max="5643" width="15.5703125" style="1" customWidth="1"/>
    <col min="5644" max="5890" width="9.140625" style="1"/>
    <col min="5891" max="5891" width="30" style="1" customWidth="1"/>
    <col min="5892" max="5893" width="9.140625" style="1"/>
    <col min="5894" max="5894" width="17.7109375" style="1" customWidth="1"/>
    <col min="5895" max="5895" width="8.140625" style="1" customWidth="1"/>
    <col min="5896" max="5896" width="28.85546875" style="1" customWidth="1"/>
    <col min="5897" max="5898" width="9.140625" style="1"/>
    <col min="5899" max="5899" width="15.5703125" style="1" customWidth="1"/>
    <col min="5900" max="6146" width="9.140625" style="1"/>
    <col min="6147" max="6147" width="30" style="1" customWidth="1"/>
    <col min="6148" max="6149" width="9.140625" style="1"/>
    <col min="6150" max="6150" width="17.7109375" style="1" customWidth="1"/>
    <col min="6151" max="6151" width="8.140625" style="1" customWidth="1"/>
    <col min="6152" max="6152" width="28.85546875" style="1" customWidth="1"/>
    <col min="6153" max="6154" width="9.140625" style="1"/>
    <col min="6155" max="6155" width="15.5703125" style="1" customWidth="1"/>
    <col min="6156" max="6402" width="9.140625" style="1"/>
    <col min="6403" max="6403" width="30" style="1" customWidth="1"/>
    <col min="6404" max="6405" width="9.140625" style="1"/>
    <col min="6406" max="6406" width="17.7109375" style="1" customWidth="1"/>
    <col min="6407" max="6407" width="8.140625" style="1" customWidth="1"/>
    <col min="6408" max="6408" width="28.85546875" style="1" customWidth="1"/>
    <col min="6409" max="6410" width="9.140625" style="1"/>
    <col min="6411" max="6411" width="15.5703125" style="1" customWidth="1"/>
    <col min="6412" max="6658" width="9.140625" style="1"/>
    <col min="6659" max="6659" width="30" style="1" customWidth="1"/>
    <col min="6660" max="6661" width="9.140625" style="1"/>
    <col min="6662" max="6662" width="17.7109375" style="1" customWidth="1"/>
    <col min="6663" max="6663" width="8.140625" style="1" customWidth="1"/>
    <col min="6664" max="6664" width="28.85546875" style="1" customWidth="1"/>
    <col min="6665" max="6666" width="9.140625" style="1"/>
    <col min="6667" max="6667" width="15.5703125" style="1" customWidth="1"/>
    <col min="6668" max="6914" width="9.140625" style="1"/>
    <col min="6915" max="6915" width="30" style="1" customWidth="1"/>
    <col min="6916" max="6917" width="9.140625" style="1"/>
    <col min="6918" max="6918" width="17.7109375" style="1" customWidth="1"/>
    <col min="6919" max="6919" width="8.140625" style="1" customWidth="1"/>
    <col min="6920" max="6920" width="28.85546875" style="1" customWidth="1"/>
    <col min="6921" max="6922" width="9.140625" style="1"/>
    <col min="6923" max="6923" width="15.5703125" style="1" customWidth="1"/>
    <col min="6924" max="7170" width="9.140625" style="1"/>
    <col min="7171" max="7171" width="30" style="1" customWidth="1"/>
    <col min="7172" max="7173" width="9.140625" style="1"/>
    <col min="7174" max="7174" width="17.7109375" style="1" customWidth="1"/>
    <col min="7175" max="7175" width="8.140625" style="1" customWidth="1"/>
    <col min="7176" max="7176" width="28.85546875" style="1" customWidth="1"/>
    <col min="7177" max="7178" width="9.140625" style="1"/>
    <col min="7179" max="7179" width="15.5703125" style="1" customWidth="1"/>
    <col min="7180" max="7426" width="9.140625" style="1"/>
    <col min="7427" max="7427" width="30" style="1" customWidth="1"/>
    <col min="7428" max="7429" width="9.140625" style="1"/>
    <col min="7430" max="7430" width="17.7109375" style="1" customWidth="1"/>
    <col min="7431" max="7431" width="8.140625" style="1" customWidth="1"/>
    <col min="7432" max="7432" width="28.85546875" style="1" customWidth="1"/>
    <col min="7433" max="7434" width="9.140625" style="1"/>
    <col min="7435" max="7435" width="15.5703125" style="1" customWidth="1"/>
    <col min="7436" max="7682" width="9.140625" style="1"/>
    <col min="7683" max="7683" width="30" style="1" customWidth="1"/>
    <col min="7684" max="7685" width="9.140625" style="1"/>
    <col min="7686" max="7686" width="17.7109375" style="1" customWidth="1"/>
    <col min="7687" max="7687" width="8.140625" style="1" customWidth="1"/>
    <col min="7688" max="7688" width="28.85546875" style="1" customWidth="1"/>
    <col min="7689" max="7690" width="9.140625" style="1"/>
    <col min="7691" max="7691" width="15.5703125" style="1" customWidth="1"/>
    <col min="7692" max="7938" width="9.140625" style="1"/>
    <col min="7939" max="7939" width="30" style="1" customWidth="1"/>
    <col min="7940" max="7941" width="9.140625" style="1"/>
    <col min="7942" max="7942" width="17.7109375" style="1" customWidth="1"/>
    <col min="7943" max="7943" width="8.140625" style="1" customWidth="1"/>
    <col min="7944" max="7944" width="28.85546875" style="1" customWidth="1"/>
    <col min="7945" max="7946" width="9.140625" style="1"/>
    <col min="7947" max="7947" width="15.5703125" style="1" customWidth="1"/>
    <col min="7948" max="8194" width="9.140625" style="1"/>
    <col min="8195" max="8195" width="30" style="1" customWidth="1"/>
    <col min="8196" max="8197" width="9.140625" style="1"/>
    <col min="8198" max="8198" width="17.7109375" style="1" customWidth="1"/>
    <col min="8199" max="8199" width="8.140625" style="1" customWidth="1"/>
    <col min="8200" max="8200" width="28.85546875" style="1" customWidth="1"/>
    <col min="8201" max="8202" width="9.140625" style="1"/>
    <col min="8203" max="8203" width="15.5703125" style="1" customWidth="1"/>
    <col min="8204" max="8450" width="9.140625" style="1"/>
    <col min="8451" max="8451" width="30" style="1" customWidth="1"/>
    <col min="8452" max="8453" width="9.140625" style="1"/>
    <col min="8454" max="8454" width="17.7109375" style="1" customWidth="1"/>
    <col min="8455" max="8455" width="8.140625" style="1" customWidth="1"/>
    <col min="8456" max="8456" width="28.85546875" style="1" customWidth="1"/>
    <col min="8457" max="8458" width="9.140625" style="1"/>
    <col min="8459" max="8459" width="15.5703125" style="1" customWidth="1"/>
    <col min="8460" max="8706" width="9.140625" style="1"/>
    <col min="8707" max="8707" width="30" style="1" customWidth="1"/>
    <col min="8708" max="8709" width="9.140625" style="1"/>
    <col min="8710" max="8710" width="17.7109375" style="1" customWidth="1"/>
    <col min="8711" max="8711" width="8.140625" style="1" customWidth="1"/>
    <col min="8712" max="8712" width="28.85546875" style="1" customWidth="1"/>
    <col min="8713" max="8714" width="9.140625" style="1"/>
    <col min="8715" max="8715" width="15.5703125" style="1" customWidth="1"/>
    <col min="8716" max="8962" width="9.140625" style="1"/>
    <col min="8963" max="8963" width="30" style="1" customWidth="1"/>
    <col min="8964" max="8965" width="9.140625" style="1"/>
    <col min="8966" max="8966" width="17.7109375" style="1" customWidth="1"/>
    <col min="8967" max="8967" width="8.140625" style="1" customWidth="1"/>
    <col min="8968" max="8968" width="28.85546875" style="1" customWidth="1"/>
    <col min="8969" max="8970" width="9.140625" style="1"/>
    <col min="8971" max="8971" width="15.5703125" style="1" customWidth="1"/>
    <col min="8972" max="9218" width="9.140625" style="1"/>
    <col min="9219" max="9219" width="30" style="1" customWidth="1"/>
    <col min="9220" max="9221" width="9.140625" style="1"/>
    <col min="9222" max="9222" width="17.7109375" style="1" customWidth="1"/>
    <col min="9223" max="9223" width="8.140625" style="1" customWidth="1"/>
    <col min="9224" max="9224" width="28.85546875" style="1" customWidth="1"/>
    <col min="9225" max="9226" width="9.140625" style="1"/>
    <col min="9227" max="9227" width="15.5703125" style="1" customWidth="1"/>
    <col min="9228" max="9474" width="9.140625" style="1"/>
    <col min="9475" max="9475" width="30" style="1" customWidth="1"/>
    <col min="9476" max="9477" width="9.140625" style="1"/>
    <col min="9478" max="9478" width="17.7109375" style="1" customWidth="1"/>
    <col min="9479" max="9479" width="8.140625" style="1" customWidth="1"/>
    <col min="9480" max="9480" width="28.85546875" style="1" customWidth="1"/>
    <col min="9481" max="9482" width="9.140625" style="1"/>
    <col min="9483" max="9483" width="15.5703125" style="1" customWidth="1"/>
    <col min="9484" max="9730" width="9.140625" style="1"/>
    <col min="9731" max="9731" width="30" style="1" customWidth="1"/>
    <col min="9732" max="9733" width="9.140625" style="1"/>
    <col min="9734" max="9734" width="17.7109375" style="1" customWidth="1"/>
    <col min="9735" max="9735" width="8.140625" style="1" customWidth="1"/>
    <col min="9736" max="9736" width="28.85546875" style="1" customWidth="1"/>
    <col min="9737" max="9738" width="9.140625" style="1"/>
    <col min="9739" max="9739" width="15.5703125" style="1" customWidth="1"/>
    <col min="9740" max="9986" width="9.140625" style="1"/>
    <col min="9987" max="9987" width="30" style="1" customWidth="1"/>
    <col min="9988" max="9989" width="9.140625" style="1"/>
    <col min="9990" max="9990" width="17.7109375" style="1" customWidth="1"/>
    <col min="9991" max="9991" width="8.140625" style="1" customWidth="1"/>
    <col min="9992" max="9992" width="28.85546875" style="1" customWidth="1"/>
    <col min="9993" max="9994" width="9.140625" style="1"/>
    <col min="9995" max="9995" width="15.5703125" style="1" customWidth="1"/>
    <col min="9996" max="10242" width="9.140625" style="1"/>
    <col min="10243" max="10243" width="30" style="1" customWidth="1"/>
    <col min="10244" max="10245" width="9.140625" style="1"/>
    <col min="10246" max="10246" width="17.7109375" style="1" customWidth="1"/>
    <col min="10247" max="10247" width="8.140625" style="1" customWidth="1"/>
    <col min="10248" max="10248" width="28.85546875" style="1" customWidth="1"/>
    <col min="10249" max="10250" width="9.140625" style="1"/>
    <col min="10251" max="10251" width="15.5703125" style="1" customWidth="1"/>
    <col min="10252" max="10498" width="9.140625" style="1"/>
    <col min="10499" max="10499" width="30" style="1" customWidth="1"/>
    <col min="10500" max="10501" width="9.140625" style="1"/>
    <col min="10502" max="10502" width="17.7109375" style="1" customWidth="1"/>
    <col min="10503" max="10503" width="8.140625" style="1" customWidth="1"/>
    <col min="10504" max="10504" width="28.85546875" style="1" customWidth="1"/>
    <col min="10505" max="10506" width="9.140625" style="1"/>
    <col min="10507" max="10507" width="15.5703125" style="1" customWidth="1"/>
    <col min="10508" max="10754" width="9.140625" style="1"/>
    <col min="10755" max="10755" width="30" style="1" customWidth="1"/>
    <col min="10756" max="10757" width="9.140625" style="1"/>
    <col min="10758" max="10758" width="17.7109375" style="1" customWidth="1"/>
    <col min="10759" max="10759" width="8.140625" style="1" customWidth="1"/>
    <col min="10760" max="10760" width="28.85546875" style="1" customWidth="1"/>
    <col min="10761" max="10762" width="9.140625" style="1"/>
    <col min="10763" max="10763" width="15.5703125" style="1" customWidth="1"/>
    <col min="10764" max="11010" width="9.140625" style="1"/>
    <col min="11011" max="11011" width="30" style="1" customWidth="1"/>
    <col min="11012" max="11013" width="9.140625" style="1"/>
    <col min="11014" max="11014" width="17.7109375" style="1" customWidth="1"/>
    <col min="11015" max="11015" width="8.140625" style="1" customWidth="1"/>
    <col min="11016" max="11016" width="28.85546875" style="1" customWidth="1"/>
    <col min="11017" max="11018" width="9.140625" style="1"/>
    <col min="11019" max="11019" width="15.5703125" style="1" customWidth="1"/>
    <col min="11020" max="11266" width="9.140625" style="1"/>
    <col min="11267" max="11267" width="30" style="1" customWidth="1"/>
    <col min="11268" max="11269" width="9.140625" style="1"/>
    <col min="11270" max="11270" width="17.7109375" style="1" customWidth="1"/>
    <col min="11271" max="11271" width="8.140625" style="1" customWidth="1"/>
    <col min="11272" max="11272" width="28.85546875" style="1" customWidth="1"/>
    <col min="11273" max="11274" width="9.140625" style="1"/>
    <col min="11275" max="11275" width="15.5703125" style="1" customWidth="1"/>
    <col min="11276" max="11522" width="9.140625" style="1"/>
    <col min="11523" max="11523" width="30" style="1" customWidth="1"/>
    <col min="11524" max="11525" width="9.140625" style="1"/>
    <col min="11526" max="11526" width="17.7109375" style="1" customWidth="1"/>
    <col min="11527" max="11527" width="8.140625" style="1" customWidth="1"/>
    <col min="11528" max="11528" width="28.85546875" style="1" customWidth="1"/>
    <col min="11529" max="11530" width="9.140625" style="1"/>
    <col min="11531" max="11531" width="15.5703125" style="1" customWidth="1"/>
    <col min="11532" max="11778" width="9.140625" style="1"/>
    <col min="11779" max="11779" width="30" style="1" customWidth="1"/>
    <col min="11780" max="11781" width="9.140625" style="1"/>
    <col min="11782" max="11782" width="17.7109375" style="1" customWidth="1"/>
    <col min="11783" max="11783" width="8.140625" style="1" customWidth="1"/>
    <col min="11784" max="11784" width="28.85546875" style="1" customWidth="1"/>
    <col min="11785" max="11786" width="9.140625" style="1"/>
    <col min="11787" max="11787" width="15.5703125" style="1" customWidth="1"/>
    <col min="11788" max="12034" width="9.140625" style="1"/>
    <col min="12035" max="12035" width="30" style="1" customWidth="1"/>
    <col min="12036" max="12037" width="9.140625" style="1"/>
    <col min="12038" max="12038" width="17.7109375" style="1" customWidth="1"/>
    <col min="12039" max="12039" width="8.140625" style="1" customWidth="1"/>
    <col min="12040" max="12040" width="28.85546875" style="1" customWidth="1"/>
    <col min="12041" max="12042" width="9.140625" style="1"/>
    <col min="12043" max="12043" width="15.5703125" style="1" customWidth="1"/>
    <col min="12044" max="12290" width="9.140625" style="1"/>
    <col min="12291" max="12291" width="30" style="1" customWidth="1"/>
    <col min="12292" max="12293" width="9.140625" style="1"/>
    <col min="12294" max="12294" width="17.7109375" style="1" customWidth="1"/>
    <col min="12295" max="12295" width="8.140625" style="1" customWidth="1"/>
    <col min="12296" max="12296" width="28.85546875" style="1" customWidth="1"/>
    <col min="12297" max="12298" width="9.140625" style="1"/>
    <col min="12299" max="12299" width="15.5703125" style="1" customWidth="1"/>
    <col min="12300" max="12546" width="9.140625" style="1"/>
    <col min="12547" max="12547" width="30" style="1" customWidth="1"/>
    <col min="12548" max="12549" width="9.140625" style="1"/>
    <col min="12550" max="12550" width="17.7109375" style="1" customWidth="1"/>
    <col min="12551" max="12551" width="8.140625" style="1" customWidth="1"/>
    <col min="12552" max="12552" width="28.85546875" style="1" customWidth="1"/>
    <col min="12553" max="12554" width="9.140625" style="1"/>
    <col min="12555" max="12555" width="15.5703125" style="1" customWidth="1"/>
    <col min="12556" max="12802" width="9.140625" style="1"/>
    <col min="12803" max="12803" width="30" style="1" customWidth="1"/>
    <col min="12804" max="12805" width="9.140625" style="1"/>
    <col min="12806" max="12806" width="17.7109375" style="1" customWidth="1"/>
    <col min="12807" max="12807" width="8.140625" style="1" customWidth="1"/>
    <col min="12808" max="12808" width="28.85546875" style="1" customWidth="1"/>
    <col min="12809" max="12810" width="9.140625" style="1"/>
    <col min="12811" max="12811" width="15.5703125" style="1" customWidth="1"/>
    <col min="12812" max="13058" width="9.140625" style="1"/>
    <col min="13059" max="13059" width="30" style="1" customWidth="1"/>
    <col min="13060" max="13061" width="9.140625" style="1"/>
    <col min="13062" max="13062" width="17.7109375" style="1" customWidth="1"/>
    <col min="13063" max="13063" width="8.140625" style="1" customWidth="1"/>
    <col min="13064" max="13064" width="28.85546875" style="1" customWidth="1"/>
    <col min="13065" max="13066" width="9.140625" style="1"/>
    <col min="13067" max="13067" width="15.5703125" style="1" customWidth="1"/>
    <col min="13068" max="13314" width="9.140625" style="1"/>
    <col min="13315" max="13315" width="30" style="1" customWidth="1"/>
    <col min="13316" max="13317" width="9.140625" style="1"/>
    <col min="13318" max="13318" width="17.7109375" style="1" customWidth="1"/>
    <col min="13319" max="13319" width="8.140625" style="1" customWidth="1"/>
    <col min="13320" max="13320" width="28.85546875" style="1" customWidth="1"/>
    <col min="13321" max="13322" width="9.140625" style="1"/>
    <col min="13323" max="13323" width="15.5703125" style="1" customWidth="1"/>
    <col min="13324" max="13570" width="9.140625" style="1"/>
    <col min="13571" max="13571" width="30" style="1" customWidth="1"/>
    <col min="13572" max="13573" width="9.140625" style="1"/>
    <col min="13574" max="13574" width="17.7109375" style="1" customWidth="1"/>
    <col min="13575" max="13575" width="8.140625" style="1" customWidth="1"/>
    <col min="13576" max="13576" width="28.85546875" style="1" customWidth="1"/>
    <col min="13577" max="13578" width="9.140625" style="1"/>
    <col min="13579" max="13579" width="15.5703125" style="1" customWidth="1"/>
    <col min="13580" max="13826" width="9.140625" style="1"/>
    <col min="13827" max="13827" width="30" style="1" customWidth="1"/>
    <col min="13828" max="13829" width="9.140625" style="1"/>
    <col min="13830" max="13830" width="17.7109375" style="1" customWidth="1"/>
    <col min="13831" max="13831" width="8.140625" style="1" customWidth="1"/>
    <col min="13832" max="13832" width="28.85546875" style="1" customWidth="1"/>
    <col min="13833" max="13834" width="9.140625" style="1"/>
    <col min="13835" max="13835" width="15.5703125" style="1" customWidth="1"/>
    <col min="13836" max="14082" width="9.140625" style="1"/>
    <col min="14083" max="14083" width="30" style="1" customWidth="1"/>
    <col min="14084" max="14085" width="9.140625" style="1"/>
    <col min="14086" max="14086" width="17.7109375" style="1" customWidth="1"/>
    <col min="14087" max="14087" width="8.140625" style="1" customWidth="1"/>
    <col min="14088" max="14088" width="28.85546875" style="1" customWidth="1"/>
    <col min="14089" max="14090" width="9.140625" style="1"/>
    <col min="14091" max="14091" width="15.5703125" style="1" customWidth="1"/>
    <col min="14092" max="14338" width="9.140625" style="1"/>
    <col min="14339" max="14339" width="30" style="1" customWidth="1"/>
    <col min="14340" max="14341" width="9.140625" style="1"/>
    <col min="14342" max="14342" width="17.7109375" style="1" customWidth="1"/>
    <col min="14343" max="14343" width="8.140625" style="1" customWidth="1"/>
    <col min="14344" max="14344" width="28.85546875" style="1" customWidth="1"/>
    <col min="14345" max="14346" width="9.140625" style="1"/>
    <col min="14347" max="14347" width="15.5703125" style="1" customWidth="1"/>
    <col min="14348" max="14594" width="9.140625" style="1"/>
    <col min="14595" max="14595" width="30" style="1" customWidth="1"/>
    <col min="14596" max="14597" width="9.140625" style="1"/>
    <col min="14598" max="14598" width="17.7109375" style="1" customWidth="1"/>
    <col min="14599" max="14599" width="8.140625" style="1" customWidth="1"/>
    <col min="14600" max="14600" width="28.85546875" style="1" customWidth="1"/>
    <col min="14601" max="14602" width="9.140625" style="1"/>
    <col min="14603" max="14603" width="15.5703125" style="1" customWidth="1"/>
    <col min="14604" max="14850" width="9.140625" style="1"/>
    <col min="14851" max="14851" width="30" style="1" customWidth="1"/>
    <col min="14852" max="14853" width="9.140625" style="1"/>
    <col min="14854" max="14854" width="17.7109375" style="1" customWidth="1"/>
    <col min="14855" max="14855" width="8.140625" style="1" customWidth="1"/>
    <col min="14856" max="14856" width="28.85546875" style="1" customWidth="1"/>
    <col min="14857" max="14858" width="9.140625" style="1"/>
    <col min="14859" max="14859" width="15.5703125" style="1" customWidth="1"/>
    <col min="14860" max="15106" width="9.140625" style="1"/>
    <col min="15107" max="15107" width="30" style="1" customWidth="1"/>
    <col min="15108" max="15109" width="9.140625" style="1"/>
    <col min="15110" max="15110" width="17.7109375" style="1" customWidth="1"/>
    <col min="15111" max="15111" width="8.140625" style="1" customWidth="1"/>
    <col min="15112" max="15112" width="28.85546875" style="1" customWidth="1"/>
    <col min="15113" max="15114" width="9.140625" style="1"/>
    <col min="15115" max="15115" width="15.5703125" style="1" customWidth="1"/>
    <col min="15116" max="15362" width="9.140625" style="1"/>
    <col min="15363" max="15363" width="30" style="1" customWidth="1"/>
    <col min="15364" max="15365" width="9.140625" style="1"/>
    <col min="15366" max="15366" width="17.7109375" style="1" customWidth="1"/>
    <col min="15367" max="15367" width="8.140625" style="1" customWidth="1"/>
    <col min="15368" max="15368" width="28.85546875" style="1" customWidth="1"/>
    <col min="15369" max="15370" width="9.140625" style="1"/>
    <col min="15371" max="15371" width="15.5703125" style="1" customWidth="1"/>
    <col min="15372" max="15618" width="9.140625" style="1"/>
    <col min="15619" max="15619" width="30" style="1" customWidth="1"/>
    <col min="15620" max="15621" width="9.140625" style="1"/>
    <col min="15622" max="15622" width="17.7109375" style="1" customWidth="1"/>
    <col min="15623" max="15623" width="8.140625" style="1" customWidth="1"/>
    <col min="15624" max="15624" width="28.85546875" style="1" customWidth="1"/>
    <col min="15625" max="15626" width="9.140625" style="1"/>
    <col min="15627" max="15627" width="15.5703125" style="1" customWidth="1"/>
    <col min="15628" max="15874" width="9.140625" style="1"/>
    <col min="15875" max="15875" width="30" style="1" customWidth="1"/>
    <col min="15876" max="15877" width="9.140625" style="1"/>
    <col min="15878" max="15878" width="17.7109375" style="1" customWidth="1"/>
    <col min="15879" max="15879" width="8.140625" style="1" customWidth="1"/>
    <col min="15880" max="15880" width="28.85546875" style="1" customWidth="1"/>
    <col min="15881" max="15882" width="9.140625" style="1"/>
    <col min="15883" max="15883" width="15.5703125" style="1" customWidth="1"/>
    <col min="15884" max="16130" width="9.140625" style="1"/>
    <col min="16131" max="16131" width="30" style="1" customWidth="1"/>
    <col min="16132" max="16133" width="9.140625" style="1"/>
    <col min="16134" max="16134" width="17.7109375" style="1" customWidth="1"/>
    <col min="16135" max="16135" width="8.140625" style="1" customWidth="1"/>
    <col min="16136" max="16136" width="28.85546875" style="1" customWidth="1"/>
    <col min="16137" max="16138" width="9.140625" style="1"/>
    <col min="16139" max="16139" width="15.5703125" style="1" customWidth="1"/>
    <col min="16140" max="16384" width="9.140625" style="1"/>
  </cols>
  <sheetData>
    <row r="1" spans="1:12" x14ac:dyDescent="0.25">
      <c r="A1" s="206" t="s">
        <v>219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2" x14ac:dyDescent="0.25">
      <c r="A2" s="2">
        <v>6</v>
      </c>
    </row>
    <row r="3" spans="1:12" ht="15.75" x14ac:dyDescent="0.25">
      <c r="A3" s="226" t="s">
        <v>220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2" ht="16.5" thickBot="1" x14ac:dyDescent="0.3">
      <c r="A4" s="226"/>
      <c r="B4" s="209"/>
      <c r="C4" s="209"/>
      <c r="D4" s="209"/>
      <c r="E4" s="209"/>
      <c r="K4" s="109"/>
      <c r="L4" s="109"/>
    </row>
    <row r="5" spans="1:12" ht="15.75" thickBot="1" x14ac:dyDescent="0.3">
      <c r="B5" s="224" t="s">
        <v>112</v>
      </c>
      <c r="C5" s="224" t="s">
        <v>110</v>
      </c>
      <c r="D5" s="224" t="s">
        <v>113</v>
      </c>
      <c r="E5" s="224" t="s">
        <v>114</v>
      </c>
      <c r="F5" s="110" t="s">
        <v>115</v>
      </c>
      <c r="G5" s="227" t="s">
        <v>112</v>
      </c>
      <c r="H5" s="224" t="s">
        <v>110</v>
      </c>
      <c r="I5" s="224" t="s">
        <v>113</v>
      </c>
      <c r="J5" s="224" t="s">
        <v>114</v>
      </c>
      <c r="K5" s="110" t="s">
        <v>116</v>
      </c>
    </row>
    <row r="6" spans="1:12" ht="43.5" thickBot="1" x14ac:dyDescent="0.3">
      <c r="B6" s="225"/>
      <c r="C6" s="225"/>
      <c r="D6" s="225"/>
      <c r="E6" s="225"/>
      <c r="F6" s="111" t="s">
        <v>199</v>
      </c>
      <c r="G6" s="228"/>
      <c r="H6" s="225"/>
      <c r="I6" s="225"/>
      <c r="J6" s="225"/>
      <c r="K6" s="112" t="s">
        <v>200</v>
      </c>
    </row>
    <row r="7" spans="1:12" ht="15.75" thickBot="1" x14ac:dyDescent="0.3">
      <c r="B7" s="113" t="s">
        <v>17</v>
      </c>
      <c r="C7" s="114" t="s">
        <v>117</v>
      </c>
      <c r="D7" s="115" t="s">
        <v>118</v>
      </c>
      <c r="E7" s="115" t="s">
        <v>119</v>
      </c>
      <c r="F7" s="116">
        <v>662517455</v>
      </c>
      <c r="G7" s="117" t="s">
        <v>17</v>
      </c>
      <c r="H7" s="114" t="s">
        <v>85</v>
      </c>
      <c r="I7" s="115" t="s">
        <v>120</v>
      </c>
      <c r="J7" s="118" t="s">
        <v>121</v>
      </c>
      <c r="K7" s="119">
        <v>738981942</v>
      </c>
    </row>
    <row r="8" spans="1:12" ht="30.75" thickBot="1" x14ac:dyDescent="0.3">
      <c r="B8" s="113" t="s">
        <v>19</v>
      </c>
      <c r="C8" s="114" t="s">
        <v>122</v>
      </c>
      <c r="D8" s="115" t="s">
        <v>123</v>
      </c>
      <c r="E8" s="115" t="s">
        <v>124</v>
      </c>
      <c r="F8" s="116">
        <v>792004793</v>
      </c>
      <c r="G8" s="117" t="s">
        <v>19</v>
      </c>
      <c r="H8" s="114" t="s">
        <v>125</v>
      </c>
      <c r="I8" s="115" t="s">
        <v>126</v>
      </c>
      <c r="J8" s="118" t="s">
        <v>127</v>
      </c>
      <c r="K8" s="119">
        <v>94606209</v>
      </c>
    </row>
    <row r="9" spans="1:12" ht="15.75" thickBot="1" x14ac:dyDescent="0.3">
      <c r="B9" s="113" t="s">
        <v>21</v>
      </c>
      <c r="C9" s="114" t="s">
        <v>93</v>
      </c>
      <c r="D9" s="115" t="s">
        <v>128</v>
      </c>
      <c r="E9" s="115" t="s">
        <v>129</v>
      </c>
      <c r="F9" s="116">
        <v>515500000</v>
      </c>
      <c r="G9" s="117" t="s">
        <v>21</v>
      </c>
      <c r="H9" s="114" t="s">
        <v>130</v>
      </c>
      <c r="I9" s="115" t="s">
        <v>131</v>
      </c>
      <c r="J9" s="118" t="s">
        <v>132</v>
      </c>
      <c r="K9" s="119">
        <v>397888075</v>
      </c>
    </row>
    <row r="10" spans="1:12" ht="15.75" thickBot="1" x14ac:dyDescent="0.3">
      <c r="B10" s="113" t="s">
        <v>22</v>
      </c>
      <c r="C10" s="114" t="s">
        <v>92</v>
      </c>
      <c r="D10" s="115" t="s">
        <v>133</v>
      </c>
      <c r="E10" s="115" t="s">
        <v>134</v>
      </c>
      <c r="F10" s="116">
        <v>86607000</v>
      </c>
      <c r="G10" s="117" t="s">
        <v>22</v>
      </c>
      <c r="H10" s="114" t="s">
        <v>82</v>
      </c>
      <c r="I10" s="115" t="s">
        <v>135</v>
      </c>
      <c r="J10" s="118" t="s">
        <v>136</v>
      </c>
      <c r="K10" s="119">
        <v>2905000</v>
      </c>
    </row>
    <row r="11" spans="1:12" ht="15.75" thickBot="1" x14ac:dyDescent="0.3">
      <c r="B11" s="113" t="s">
        <v>24</v>
      </c>
      <c r="C11" s="114" t="s">
        <v>91</v>
      </c>
      <c r="D11" s="115" t="s">
        <v>137</v>
      </c>
      <c r="E11" s="115" t="s">
        <v>138</v>
      </c>
      <c r="F11" s="116">
        <v>135000000</v>
      </c>
      <c r="G11" s="117" t="s">
        <v>24</v>
      </c>
      <c r="H11" s="114" t="s">
        <v>139</v>
      </c>
      <c r="I11" s="115" t="s">
        <v>140</v>
      </c>
      <c r="J11" s="118" t="s">
        <v>141</v>
      </c>
      <c r="K11" s="119">
        <v>83684308</v>
      </c>
    </row>
    <row r="12" spans="1:12" ht="15.75" thickBot="1" x14ac:dyDescent="0.3">
      <c r="B12" s="113" t="s">
        <v>25</v>
      </c>
      <c r="C12" s="114" t="s">
        <v>142</v>
      </c>
      <c r="D12" s="115" t="s">
        <v>143</v>
      </c>
      <c r="E12" s="115" t="s">
        <v>144</v>
      </c>
      <c r="F12" s="116"/>
      <c r="G12" s="117" t="s">
        <v>25</v>
      </c>
      <c r="H12" s="114" t="s">
        <v>80</v>
      </c>
      <c r="I12" s="115" t="s">
        <v>145</v>
      </c>
      <c r="J12" s="118" t="s">
        <v>146</v>
      </c>
      <c r="K12" s="119">
        <v>520334784</v>
      </c>
    </row>
    <row r="13" spans="1:12" ht="30.75" thickBot="1" x14ac:dyDescent="0.3">
      <c r="B13" s="120" t="s">
        <v>26</v>
      </c>
      <c r="C13" s="121" t="s">
        <v>147</v>
      </c>
      <c r="D13" s="122" t="s">
        <v>148</v>
      </c>
      <c r="E13" s="122" t="s">
        <v>149</v>
      </c>
      <c r="F13" s="123">
        <v>73105023</v>
      </c>
      <c r="G13" s="117" t="s">
        <v>26</v>
      </c>
      <c r="H13" s="121" t="s">
        <v>79</v>
      </c>
      <c r="I13" s="115" t="s">
        <v>150</v>
      </c>
      <c r="J13" s="124" t="s">
        <v>151</v>
      </c>
      <c r="K13" s="119">
        <v>408014154</v>
      </c>
    </row>
    <row r="14" spans="1:12" ht="30.75" thickBot="1" x14ac:dyDescent="0.3">
      <c r="B14" s="125"/>
      <c r="C14" s="126"/>
      <c r="D14" s="127"/>
      <c r="E14" s="127"/>
      <c r="F14" s="126"/>
      <c r="G14" s="117" t="s">
        <v>28</v>
      </c>
      <c r="H14" s="128" t="s">
        <v>152</v>
      </c>
      <c r="I14" s="115" t="s">
        <v>153</v>
      </c>
      <c r="J14" s="129" t="s">
        <v>154</v>
      </c>
      <c r="K14" s="119"/>
    </row>
    <row r="15" spans="1:12" ht="15.75" thickBot="1" x14ac:dyDescent="0.3">
      <c r="B15" s="130" t="s">
        <v>28</v>
      </c>
      <c r="C15" s="131" t="s">
        <v>155</v>
      </c>
      <c r="D15" s="131"/>
      <c r="E15" s="131"/>
      <c r="F15" s="132">
        <f>SUM(F7:F14)</f>
        <v>2264734271</v>
      </c>
      <c r="G15" s="133" t="s">
        <v>31</v>
      </c>
      <c r="H15" s="134" t="s">
        <v>156</v>
      </c>
      <c r="I15" s="135"/>
      <c r="J15" s="136"/>
      <c r="K15" s="137">
        <f>SUM(K7:K14)</f>
        <v>2246414472</v>
      </c>
    </row>
    <row r="16" spans="1:12" ht="30.75" thickBot="1" x14ac:dyDescent="0.3">
      <c r="B16" s="120" t="s">
        <v>31</v>
      </c>
      <c r="C16" s="138" t="s">
        <v>157</v>
      </c>
      <c r="D16" s="115" t="s">
        <v>158</v>
      </c>
      <c r="E16" s="115" t="s">
        <v>159</v>
      </c>
      <c r="F16" s="139">
        <v>200000000</v>
      </c>
      <c r="G16" s="125" t="s">
        <v>33</v>
      </c>
      <c r="H16" s="126" t="s">
        <v>160</v>
      </c>
      <c r="I16" s="127" t="s">
        <v>161</v>
      </c>
      <c r="J16" s="140" t="s">
        <v>162</v>
      </c>
      <c r="K16" s="141">
        <v>209999963</v>
      </c>
    </row>
    <row r="17" spans="2:11" ht="15.75" thickBot="1" x14ac:dyDescent="0.3">
      <c r="B17" s="125" t="s">
        <v>33</v>
      </c>
      <c r="C17" s="138" t="s">
        <v>163</v>
      </c>
      <c r="D17" s="115" t="s">
        <v>164</v>
      </c>
      <c r="E17" s="115" t="s">
        <v>165</v>
      </c>
      <c r="F17" s="139"/>
      <c r="G17" s="113" t="s">
        <v>34</v>
      </c>
      <c r="H17" s="138" t="s">
        <v>166</v>
      </c>
      <c r="I17" s="115" t="s">
        <v>167</v>
      </c>
      <c r="J17" s="118" t="s">
        <v>168</v>
      </c>
      <c r="K17" s="142"/>
    </row>
    <row r="18" spans="2:11" ht="15.75" thickBot="1" x14ac:dyDescent="0.3">
      <c r="B18" s="113" t="s">
        <v>34</v>
      </c>
      <c r="C18" s="138" t="s">
        <v>169</v>
      </c>
      <c r="D18" s="115" t="s">
        <v>170</v>
      </c>
      <c r="E18" s="115" t="s">
        <v>171</v>
      </c>
      <c r="F18" s="139">
        <v>12903417</v>
      </c>
      <c r="G18" s="113" t="s">
        <v>36</v>
      </c>
      <c r="H18" s="138" t="s">
        <v>172</v>
      </c>
      <c r="I18" s="115" t="s">
        <v>173</v>
      </c>
      <c r="J18" s="118" t="s">
        <v>174</v>
      </c>
      <c r="K18" s="141">
        <v>21223253</v>
      </c>
    </row>
    <row r="19" spans="2:11" ht="15.75" thickBot="1" x14ac:dyDescent="0.3">
      <c r="B19" s="120" t="s">
        <v>36</v>
      </c>
      <c r="C19" s="143" t="s">
        <v>175</v>
      </c>
      <c r="D19" s="122" t="s">
        <v>170</v>
      </c>
      <c r="E19" s="115" t="s">
        <v>171</v>
      </c>
      <c r="F19" s="144">
        <v>0</v>
      </c>
      <c r="G19" s="113" t="s">
        <v>57</v>
      </c>
      <c r="H19" s="138" t="s">
        <v>176</v>
      </c>
      <c r="I19" s="115" t="s">
        <v>177</v>
      </c>
      <c r="J19" s="118" t="s">
        <v>178</v>
      </c>
      <c r="K19" s="141">
        <v>805252016</v>
      </c>
    </row>
    <row r="20" spans="2:11" ht="15.75" thickBot="1" x14ac:dyDescent="0.3">
      <c r="B20" s="145" t="s">
        <v>57</v>
      </c>
      <c r="C20" s="146" t="s">
        <v>179</v>
      </c>
      <c r="D20" s="147" t="s">
        <v>180</v>
      </c>
      <c r="E20" s="115" t="s">
        <v>181</v>
      </c>
      <c r="F20" s="148"/>
      <c r="G20" s="113" t="s">
        <v>56</v>
      </c>
      <c r="H20" s="138" t="s">
        <v>182</v>
      </c>
      <c r="I20" s="115"/>
      <c r="J20" s="118"/>
      <c r="K20" s="141">
        <v>-805252016</v>
      </c>
    </row>
    <row r="21" spans="2:11" ht="15.75" thickBot="1" x14ac:dyDescent="0.3">
      <c r="B21" s="145" t="s">
        <v>56</v>
      </c>
      <c r="C21" s="149" t="s">
        <v>176</v>
      </c>
      <c r="D21" s="127" t="s">
        <v>183</v>
      </c>
      <c r="E21" s="115" t="s">
        <v>184</v>
      </c>
      <c r="F21" s="150">
        <v>805252016</v>
      </c>
      <c r="G21" s="113"/>
      <c r="H21" s="138"/>
      <c r="I21" s="115"/>
      <c r="J21" s="118"/>
      <c r="K21" s="151"/>
    </row>
    <row r="22" spans="2:11" ht="15.75" thickBot="1" x14ac:dyDescent="0.3">
      <c r="B22" s="145" t="s">
        <v>54</v>
      </c>
      <c r="C22" s="143" t="s">
        <v>182</v>
      </c>
      <c r="D22" s="122"/>
      <c r="E22" s="115"/>
      <c r="F22" s="144">
        <v>-805252016</v>
      </c>
      <c r="G22" s="113"/>
      <c r="H22" s="138"/>
      <c r="I22" s="115"/>
      <c r="J22" s="118"/>
      <c r="K22" s="151"/>
    </row>
    <row r="23" spans="2:11" ht="15.75" thickBot="1" x14ac:dyDescent="0.3">
      <c r="B23" s="152" t="s">
        <v>52</v>
      </c>
      <c r="C23" s="153" t="s">
        <v>185</v>
      </c>
      <c r="D23" s="153"/>
      <c r="E23" s="154"/>
      <c r="F23" s="155">
        <f>SUM(F15:F22)</f>
        <v>2477637688</v>
      </c>
      <c r="G23" s="156" t="s">
        <v>54</v>
      </c>
      <c r="H23" s="154" t="s">
        <v>186</v>
      </c>
      <c r="I23" s="154"/>
      <c r="J23" s="157"/>
      <c r="K23" s="158">
        <f>SUM(K15:K22)</f>
        <v>2477637688</v>
      </c>
    </row>
    <row r="30" spans="2:11" x14ac:dyDescent="0.25">
      <c r="J30" s="159"/>
    </row>
  </sheetData>
  <mergeCells count="11">
    <mergeCell ref="J5:J6"/>
    <mergeCell ref="A1:K1"/>
    <mergeCell ref="A3:K3"/>
    <mergeCell ref="A4:E4"/>
    <mergeCell ref="B5:B6"/>
    <mergeCell ref="C5:C6"/>
    <mergeCell ref="D5:D6"/>
    <mergeCell ref="E5:E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view="pageBreakPreview" zoomScaleNormal="100" zoomScaleSheetLayoutView="100" workbookViewId="0">
      <selection activeCell="H17" sqref="H17"/>
    </sheetView>
  </sheetViews>
  <sheetFormatPr defaultRowHeight="15" x14ac:dyDescent="0.25"/>
  <cols>
    <col min="3" max="3" width="33" customWidth="1"/>
    <col min="4" max="6" width="22.28515625" customWidth="1"/>
    <col min="7" max="7" width="22.28515625" style="201" customWidth="1"/>
    <col min="8" max="8" width="21.42578125" customWidth="1"/>
    <col min="9" max="9" width="29.42578125" customWidth="1"/>
  </cols>
  <sheetData>
    <row r="1" spans="1:9" x14ac:dyDescent="0.25">
      <c r="A1" s="160">
        <v>7</v>
      </c>
      <c r="I1" t="s">
        <v>198</v>
      </c>
    </row>
    <row r="2" spans="1:9" ht="15.75" x14ac:dyDescent="0.25">
      <c r="A2" s="229" t="s">
        <v>213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1" t="s">
        <v>187</v>
      </c>
      <c r="B3" s="232"/>
      <c r="C3" s="232"/>
      <c r="D3" s="232"/>
      <c r="E3" s="232"/>
      <c r="F3" s="232"/>
      <c r="G3" s="232"/>
      <c r="H3" s="232"/>
      <c r="I3" s="232"/>
    </row>
    <row r="4" spans="1:9" x14ac:dyDescent="0.25">
      <c r="A4" s="233" t="s">
        <v>110</v>
      </c>
      <c r="B4" s="234"/>
      <c r="C4" s="234"/>
      <c r="D4" s="233" t="s">
        <v>200</v>
      </c>
      <c r="E4" s="234"/>
      <c r="F4" s="234"/>
      <c r="G4" s="234"/>
      <c r="H4" s="234"/>
      <c r="I4" s="234"/>
    </row>
    <row r="5" spans="1:9" ht="48" x14ac:dyDescent="0.25">
      <c r="A5" s="234"/>
      <c r="B5" s="234"/>
      <c r="C5" s="234"/>
      <c r="D5" s="161" t="s">
        <v>188</v>
      </c>
      <c r="E5" s="161" t="s">
        <v>189</v>
      </c>
      <c r="F5" s="161" t="s">
        <v>190</v>
      </c>
      <c r="G5" s="161" t="s">
        <v>209</v>
      </c>
      <c r="H5" s="161" t="s">
        <v>202</v>
      </c>
      <c r="I5" s="162" t="s">
        <v>7</v>
      </c>
    </row>
    <row r="6" spans="1:9" x14ac:dyDescent="0.25">
      <c r="A6" s="235"/>
      <c r="B6" s="235"/>
      <c r="C6" s="235"/>
      <c r="D6" s="163" t="s">
        <v>118</v>
      </c>
      <c r="E6" s="163" t="s">
        <v>133</v>
      </c>
      <c r="F6" s="163" t="s">
        <v>191</v>
      </c>
      <c r="G6" s="163" t="s">
        <v>191</v>
      </c>
      <c r="H6" s="163" t="s">
        <v>191</v>
      </c>
      <c r="I6" s="164"/>
    </row>
    <row r="7" spans="1:9" x14ac:dyDescent="0.25">
      <c r="A7" s="165" t="s">
        <v>192</v>
      </c>
      <c r="B7" s="166"/>
      <c r="C7" s="166"/>
      <c r="D7" s="167"/>
      <c r="E7" s="167"/>
      <c r="F7" s="167"/>
      <c r="G7" s="167"/>
      <c r="H7" s="167"/>
      <c r="I7" s="167"/>
    </row>
    <row r="8" spans="1:9" x14ac:dyDescent="0.25">
      <c r="A8" s="168"/>
      <c r="B8" s="169"/>
      <c r="C8" s="166" t="s">
        <v>7</v>
      </c>
      <c r="D8" s="167">
        <f>D12</f>
        <v>0</v>
      </c>
      <c r="E8" s="167">
        <f>SUM(E9:E12)</f>
        <v>38042000</v>
      </c>
      <c r="F8" s="167">
        <f>SUM(F9:F12)</f>
        <v>482988640</v>
      </c>
      <c r="G8" s="167">
        <f>SUM(G9:G12)</f>
        <v>1678505</v>
      </c>
      <c r="H8" s="167">
        <f>SUM(H9:H12)</f>
        <v>149417905</v>
      </c>
      <c r="I8" s="167">
        <f>SUM(D8:H8)</f>
        <v>672127050</v>
      </c>
    </row>
    <row r="9" spans="1:9" x14ac:dyDescent="0.25">
      <c r="A9" s="170"/>
      <c r="B9" s="171"/>
      <c r="C9" s="172" t="s">
        <v>193</v>
      </c>
      <c r="D9" s="173"/>
      <c r="E9" s="173">
        <v>20768000</v>
      </c>
      <c r="F9" s="173">
        <v>283354777</v>
      </c>
      <c r="G9" s="173">
        <v>597660</v>
      </c>
      <c r="H9" s="173">
        <v>3732137</v>
      </c>
      <c r="I9" s="174">
        <f>SUM(E9:H9)</f>
        <v>308452574</v>
      </c>
    </row>
    <row r="10" spans="1:9" x14ac:dyDescent="0.25">
      <c r="A10" s="170"/>
      <c r="B10" s="171"/>
      <c r="C10" s="172" t="s">
        <v>194</v>
      </c>
      <c r="D10" s="173"/>
      <c r="E10" s="173">
        <v>6594000</v>
      </c>
      <c r="F10" s="173">
        <v>28518080</v>
      </c>
      <c r="G10" s="173">
        <v>516510</v>
      </c>
      <c r="H10" s="173">
        <v>73198887</v>
      </c>
      <c r="I10" s="174">
        <f>SUM(E10:H10)</f>
        <v>108827477</v>
      </c>
    </row>
    <row r="11" spans="1:9" s="201" customFormat="1" x14ac:dyDescent="0.25">
      <c r="A11" s="170"/>
      <c r="B11" s="171"/>
      <c r="C11" s="172" t="s">
        <v>208</v>
      </c>
      <c r="D11" s="173"/>
      <c r="E11" s="173">
        <v>8200000</v>
      </c>
      <c r="F11" s="173">
        <v>160805416</v>
      </c>
      <c r="G11" s="173">
        <v>321159</v>
      </c>
      <c r="H11" s="173">
        <v>23070209</v>
      </c>
      <c r="I11" s="174">
        <f>SUM(D11:H11)</f>
        <v>192396784</v>
      </c>
    </row>
    <row r="12" spans="1:9" x14ac:dyDescent="0.25">
      <c r="A12" s="170"/>
      <c r="B12" s="171"/>
      <c r="C12" s="172" t="s">
        <v>195</v>
      </c>
      <c r="D12" s="173">
        <v>0</v>
      </c>
      <c r="E12" s="173">
        <v>2480000</v>
      </c>
      <c r="F12" s="173">
        <v>10310367</v>
      </c>
      <c r="G12" s="173">
        <v>243176</v>
      </c>
      <c r="H12" s="173">
        <v>49416672</v>
      </c>
      <c r="I12" s="174">
        <f>SUM(D12:H12)</f>
        <v>62450215</v>
      </c>
    </row>
    <row r="13" spans="1:9" x14ac:dyDescent="0.25">
      <c r="A13" s="168" t="s">
        <v>196</v>
      </c>
      <c r="B13" s="169"/>
      <c r="C13" s="166"/>
      <c r="D13" s="167">
        <v>0</v>
      </c>
      <c r="E13" s="167"/>
      <c r="F13" s="167"/>
      <c r="G13" s="167"/>
      <c r="H13" s="167"/>
      <c r="I13" s="174">
        <f t="shared" ref="I13:I22" si="0">SUM(E13:H13)</f>
        <v>0</v>
      </c>
    </row>
    <row r="14" spans="1:9" x14ac:dyDescent="0.25">
      <c r="A14" s="168"/>
      <c r="B14" s="175"/>
      <c r="C14" s="169" t="s">
        <v>7</v>
      </c>
      <c r="D14" s="167">
        <v>0</v>
      </c>
      <c r="E14" s="167">
        <f>SUM(E16)</f>
        <v>0</v>
      </c>
      <c r="F14" s="167"/>
      <c r="G14" s="167"/>
      <c r="H14" s="167">
        <f>SUM(H16)</f>
        <v>0</v>
      </c>
      <c r="I14" s="174">
        <f t="shared" si="0"/>
        <v>0</v>
      </c>
    </row>
    <row r="15" spans="1:9" x14ac:dyDescent="0.25">
      <c r="A15" s="170"/>
      <c r="B15" s="171"/>
      <c r="C15" s="172" t="s">
        <v>193</v>
      </c>
      <c r="D15" s="173">
        <v>0</v>
      </c>
      <c r="E15" s="173"/>
      <c r="F15" s="173"/>
      <c r="G15" s="173"/>
      <c r="H15" s="173"/>
      <c r="I15" s="174">
        <f t="shared" si="0"/>
        <v>0</v>
      </c>
    </row>
    <row r="16" spans="1:9" x14ac:dyDescent="0.25">
      <c r="A16" s="170"/>
      <c r="B16" s="171"/>
      <c r="C16" s="172" t="s">
        <v>194</v>
      </c>
      <c r="D16" s="173">
        <v>0</v>
      </c>
      <c r="E16" s="173">
        <v>0</v>
      </c>
      <c r="F16" s="173">
        <v>0</v>
      </c>
      <c r="G16" s="173"/>
      <c r="H16" s="173">
        <v>0</v>
      </c>
      <c r="I16" s="174">
        <f t="shared" si="0"/>
        <v>0</v>
      </c>
    </row>
    <row r="17" spans="1:9" s="201" customFormat="1" x14ac:dyDescent="0.25">
      <c r="A17" s="170"/>
      <c r="B17" s="171"/>
      <c r="C17" s="172" t="s">
        <v>208</v>
      </c>
      <c r="D17" s="173"/>
      <c r="E17" s="173"/>
      <c r="F17" s="173"/>
      <c r="G17" s="173"/>
      <c r="H17" s="173"/>
      <c r="I17" s="174"/>
    </row>
    <row r="18" spans="1:9" x14ac:dyDescent="0.25">
      <c r="A18" s="170"/>
      <c r="B18" s="171"/>
      <c r="C18" s="172" t="s">
        <v>195</v>
      </c>
      <c r="D18" s="173">
        <v>0</v>
      </c>
      <c r="E18" s="173"/>
      <c r="F18" s="173"/>
      <c r="G18" s="173"/>
      <c r="H18" s="173"/>
      <c r="I18" s="174">
        <f t="shared" si="0"/>
        <v>0</v>
      </c>
    </row>
    <row r="19" spans="1:9" x14ac:dyDescent="0.25">
      <c r="A19" s="168" t="s">
        <v>197</v>
      </c>
      <c r="B19" s="169"/>
      <c r="C19" s="166"/>
      <c r="D19" s="167"/>
      <c r="E19" s="167"/>
      <c r="F19" s="167"/>
      <c r="G19" s="167"/>
      <c r="H19" s="167"/>
      <c r="I19" s="174">
        <f t="shared" si="0"/>
        <v>0</v>
      </c>
    </row>
    <row r="20" spans="1:9" x14ac:dyDescent="0.25">
      <c r="A20" s="168"/>
      <c r="B20" s="169"/>
      <c r="C20" s="166" t="s">
        <v>7</v>
      </c>
      <c r="D20" s="167">
        <f>D8</f>
        <v>0</v>
      </c>
      <c r="E20" s="167">
        <f>SUM(E21:E24)</f>
        <v>38042000</v>
      </c>
      <c r="F20" s="167">
        <f>SUM(F21:F24)</f>
        <v>482988640</v>
      </c>
      <c r="G20" s="167">
        <f>SUM(G21:G24)</f>
        <v>1678505</v>
      </c>
      <c r="H20" s="167">
        <f>SUM(H21:H24)</f>
        <v>149417905</v>
      </c>
      <c r="I20" s="174">
        <f>SUM(D20:H20)</f>
        <v>672127050</v>
      </c>
    </row>
    <row r="21" spans="1:9" x14ac:dyDescent="0.25">
      <c r="A21" s="170"/>
      <c r="B21" s="171"/>
      <c r="C21" s="172" t="s">
        <v>193</v>
      </c>
      <c r="D21" s="173"/>
      <c r="E21" s="173">
        <f>SUM(E9)</f>
        <v>20768000</v>
      </c>
      <c r="F21" s="173">
        <f>SUM(F9)</f>
        <v>283354777</v>
      </c>
      <c r="G21" s="173">
        <f>G9</f>
        <v>597660</v>
      </c>
      <c r="H21" s="173">
        <f>SUM(H9)</f>
        <v>3732137</v>
      </c>
      <c r="I21" s="174">
        <f t="shared" si="0"/>
        <v>308452574</v>
      </c>
    </row>
    <row r="22" spans="1:9" x14ac:dyDescent="0.25">
      <c r="A22" s="170"/>
      <c r="B22" s="171"/>
      <c r="C22" s="172" t="s">
        <v>194</v>
      </c>
      <c r="D22" s="173"/>
      <c r="E22" s="173">
        <f>SUM(E10+E16)</f>
        <v>6594000</v>
      </c>
      <c r="F22" s="173">
        <f>SUM(F10)</f>
        <v>28518080</v>
      </c>
      <c r="G22" s="173">
        <f t="shared" ref="G22:G24" si="1">G10</f>
        <v>516510</v>
      </c>
      <c r="H22" s="173">
        <f>SUM(H10+H16)</f>
        <v>73198887</v>
      </c>
      <c r="I22" s="174">
        <f t="shared" si="0"/>
        <v>108827477</v>
      </c>
    </row>
    <row r="23" spans="1:9" s="201" customFormat="1" x14ac:dyDescent="0.25">
      <c r="A23" s="170"/>
      <c r="B23" s="171"/>
      <c r="C23" s="172" t="s">
        <v>208</v>
      </c>
      <c r="D23" s="173"/>
      <c r="E23" s="173">
        <f>E11</f>
        <v>8200000</v>
      </c>
      <c r="F23" s="173">
        <f t="shared" ref="F23:I23" si="2">F11</f>
        <v>160805416</v>
      </c>
      <c r="G23" s="173">
        <f t="shared" si="1"/>
        <v>321159</v>
      </c>
      <c r="H23" s="173">
        <f t="shared" si="2"/>
        <v>23070209</v>
      </c>
      <c r="I23" s="174">
        <f t="shared" si="2"/>
        <v>192396784</v>
      </c>
    </row>
    <row r="24" spans="1:9" x14ac:dyDescent="0.25">
      <c r="A24" s="170"/>
      <c r="B24" s="171"/>
      <c r="C24" s="172" t="s">
        <v>195</v>
      </c>
      <c r="D24" s="173"/>
      <c r="E24" s="173">
        <f>SUM(E12)</f>
        <v>2480000</v>
      </c>
      <c r="F24" s="173">
        <f>SUM(F12)</f>
        <v>10310367</v>
      </c>
      <c r="G24" s="173">
        <f t="shared" si="1"/>
        <v>243176</v>
      </c>
      <c r="H24" s="173">
        <f>SUM(H12)</f>
        <v>49416672</v>
      </c>
      <c r="I24" s="174">
        <f>SUM(D24:H24)</f>
        <v>62450215</v>
      </c>
    </row>
  </sheetData>
  <mergeCells count="4">
    <mergeCell ref="A2:I2"/>
    <mergeCell ref="A3:I3"/>
    <mergeCell ref="A4:C6"/>
    <mergeCell ref="D4:I4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tabSelected="1" view="pageBreakPreview" topLeftCell="C1" zoomScale="60" zoomScaleNormal="88" workbookViewId="0">
      <selection activeCell="S4" sqref="S4"/>
    </sheetView>
  </sheetViews>
  <sheetFormatPr defaultRowHeight="15" x14ac:dyDescent="0.25"/>
  <cols>
    <col min="2" max="2" width="9.85546875" customWidth="1"/>
    <col min="3" max="3" width="24.7109375" customWidth="1"/>
    <col min="4" max="4" width="10.7109375" customWidth="1"/>
    <col min="5" max="5" width="12.85546875" customWidth="1"/>
    <col min="6" max="6" width="21.85546875" bestFit="1" customWidth="1"/>
    <col min="7" max="8" width="21.85546875" style="176" bestFit="1" customWidth="1"/>
    <col min="9" max="9" width="15" style="176" customWidth="1"/>
    <col min="10" max="10" width="9.28515625" customWidth="1"/>
    <col min="11" max="11" width="24.7109375" customWidth="1"/>
    <col min="12" max="12" width="10.7109375" customWidth="1"/>
    <col min="13" max="13" width="9.28515625" customWidth="1"/>
    <col min="14" max="14" width="17" style="176" bestFit="1" customWidth="1"/>
    <col min="15" max="16" width="15.140625" style="176" customWidth="1"/>
    <col min="17" max="17" width="15.140625" customWidth="1"/>
  </cols>
  <sheetData>
    <row r="1" spans="1:17" x14ac:dyDescent="0.25">
      <c r="A1" s="206" t="s">
        <v>222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x14ac:dyDescent="0.25">
      <c r="A2" s="2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25">
      <c r="A3" s="226" t="s">
        <v>221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</row>
    <row r="4" spans="1:17" ht="16.5" thickBot="1" x14ac:dyDescent="0.3">
      <c r="A4" s="226"/>
      <c r="B4" s="209"/>
      <c r="C4" s="209"/>
      <c r="D4" s="209"/>
      <c r="E4" s="20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09"/>
    </row>
    <row r="5" spans="1:17" ht="15.75" thickBot="1" x14ac:dyDescent="0.3">
      <c r="A5" s="1"/>
      <c r="B5" s="224" t="s">
        <v>112</v>
      </c>
      <c r="C5" s="224" t="s">
        <v>110</v>
      </c>
      <c r="D5" s="224" t="s">
        <v>113</v>
      </c>
      <c r="E5" s="224" t="s">
        <v>114</v>
      </c>
      <c r="F5" s="110" t="s">
        <v>115</v>
      </c>
      <c r="G5" s="110" t="s">
        <v>115</v>
      </c>
      <c r="H5" s="110" t="s">
        <v>115</v>
      </c>
      <c r="I5" s="195" t="s">
        <v>115</v>
      </c>
      <c r="J5" s="227" t="s">
        <v>112</v>
      </c>
      <c r="K5" s="224" t="s">
        <v>110</v>
      </c>
      <c r="L5" s="224" t="s">
        <v>113</v>
      </c>
      <c r="M5" s="236" t="s">
        <v>114</v>
      </c>
      <c r="N5" s="185" t="s">
        <v>116</v>
      </c>
      <c r="O5" s="185" t="s">
        <v>116</v>
      </c>
      <c r="P5" s="196" t="s">
        <v>116</v>
      </c>
      <c r="Q5" s="184" t="s">
        <v>116</v>
      </c>
    </row>
    <row r="6" spans="1:17" ht="43.5" thickBot="1" x14ac:dyDescent="0.3">
      <c r="A6" s="1"/>
      <c r="B6" s="225"/>
      <c r="C6" s="225"/>
      <c r="D6" s="225"/>
      <c r="E6" s="225"/>
      <c r="F6" s="111" t="s">
        <v>199</v>
      </c>
      <c r="G6" s="111" t="s">
        <v>206</v>
      </c>
      <c r="H6" s="111" t="s">
        <v>211</v>
      </c>
      <c r="I6" s="111" t="s">
        <v>223</v>
      </c>
      <c r="J6" s="228"/>
      <c r="K6" s="225"/>
      <c r="L6" s="225"/>
      <c r="M6" s="237"/>
      <c r="N6" s="178" t="s">
        <v>200</v>
      </c>
      <c r="O6" s="178" t="s">
        <v>207</v>
      </c>
      <c r="P6" s="112" t="s">
        <v>212</v>
      </c>
      <c r="Q6" s="112" t="s">
        <v>224</v>
      </c>
    </row>
    <row r="7" spans="1:17" ht="48" customHeight="1" thickBot="1" x14ac:dyDescent="0.3">
      <c r="A7" s="1"/>
      <c r="B7" s="113" t="s">
        <v>17</v>
      </c>
      <c r="C7" s="114" t="s">
        <v>117</v>
      </c>
      <c r="D7" s="115" t="s">
        <v>118</v>
      </c>
      <c r="E7" s="115" t="s">
        <v>119</v>
      </c>
      <c r="F7" s="116">
        <v>662517455</v>
      </c>
      <c r="G7" s="116">
        <v>682517455</v>
      </c>
      <c r="H7" s="116">
        <v>697517455</v>
      </c>
      <c r="I7" s="116">
        <v>712517455</v>
      </c>
      <c r="J7" s="117" t="s">
        <v>17</v>
      </c>
      <c r="K7" s="114" t="s">
        <v>85</v>
      </c>
      <c r="L7" s="115" t="s">
        <v>120</v>
      </c>
      <c r="M7" s="113" t="s">
        <v>121</v>
      </c>
      <c r="N7" s="119">
        <v>738981942</v>
      </c>
      <c r="O7" s="119">
        <v>739659686</v>
      </c>
      <c r="P7" s="119">
        <v>754659686</v>
      </c>
      <c r="Q7" s="119">
        <v>769659686</v>
      </c>
    </row>
    <row r="8" spans="1:17" ht="42.75" customHeight="1" thickBot="1" x14ac:dyDescent="0.3">
      <c r="A8" s="1"/>
      <c r="B8" s="113" t="s">
        <v>19</v>
      </c>
      <c r="C8" s="114" t="s">
        <v>122</v>
      </c>
      <c r="D8" s="115" t="s">
        <v>123</v>
      </c>
      <c r="E8" s="115" t="s">
        <v>124</v>
      </c>
      <c r="F8" s="116">
        <v>792004793</v>
      </c>
      <c r="G8" s="116">
        <v>800004793</v>
      </c>
      <c r="H8" s="116">
        <v>805111205</v>
      </c>
      <c r="I8" s="116">
        <v>810111205</v>
      </c>
      <c r="J8" s="117" t="s">
        <v>19</v>
      </c>
      <c r="K8" s="114" t="s">
        <v>125</v>
      </c>
      <c r="L8" s="115" t="s">
        <v>126</v>
      </c>
      <c r="M8" s="125" t="s">
        <v>127</v>
      </c>
      <c r="N8" s="119">
        <v>94606209</v>
      </c>
      <c r="O8" s="119">
        <v>100073442</v>
      </c>
      <c r="P8" s="119">
        <v>105073442</v>
      </c>
      <c r="Q8" s="119">
        <v>110073442</v>
      </c>
    </row>
    <row r="9" spans="1:17" ht="35.25" customHeight="1" thickBot="1" x14ac:dyDescent="0.3">
      <c r="A9" s="1"/>
      <c r="B9" s="113" t="s">
        <v>21</v>
      </c>
      <c r="C9" s="114" t="s">
        <v>93</v>
      </c>
      <c r="D9" s="115" t="s">
        <v>128</v>
      </c>
      <c r="E9" s="115" t="s">
        <v>129</v>
      </c>
      <c r="F9" s="116">
        <v>515500000</v>
      </c>
      <c r="G9" s="116">
        <v>520500000</v>
      </c>
      <c r="H9" s="116">
        <v>525500000</v>
      </c>
      <c r="I9" s="116">
        <v>530500000</v>
      </c>
      <c r="J9" s="117" t="s">
        <v>21</v>
      </c>
      <c r="K9" s="114" t="s">
        <v>130</v>
      </c>
      <c r="L9" s="115" t="s">
        <v>131</v>
      </c>
      <c r="M9" s="125" t="s">
        <v>132</v>
      </c>
      <c r="N9" s="119">
        <v>397888075</v>
      </c>
      <c r="O9" s="119">
        <v>398889070</v>
      </c>
      <c r="P9" s="119">
        <v>399889770</v>
      </c>
      <c r="Q9" s="119">
        <v>400889770</v>
      </c>
    </row>
    <row r="10" spans="1:17" ht="33.75" customHeight="1" thickBot="1" x14ac:dyDescent="0.3">
      <c r="A10" s="1"/>
      <c r="B10" s="113" t="s">
        <v>22</v>
      </c>
      <c r="C10" s="114" t="s">
        <v>92</v>
      </c>
      <c r="D10" s="115" t="s">
        <v>133</v>
      </c>
      <c r="E10" s="115" t="s">
        <v>134</v>
      </c>
      <c r="F10" s="116">
        <v>86607000</v>
      </c>
      <c r="G10" s="116">
        <v>88607000</v>
      </c>
      <c r="H10" s="116">
        <v>90607000</v>
      </c>
      <c r="I10" s="116">
        <v>92607000</v>
      </c>
      <c r="J10" s="117" t="s">
        <v>22</v>
      </c>
      <c r="K10" s="114" t="s">
        <v>82</v>
      </c>
      <c r="L10" s="115" t="s">
        <v>135</v>
      </c>
      <c r="M10" s="125" t="s">
        <v>136</v>
      </c>
      <c r="N10" s="119">
        <v>2905000</v>
      </c>
      <c r="O10" s="119">
        <v>3000000</v>
      </c>
      <c r="P10" s="119">
        <v>3200000</v>
      </c>
      <c r="Q10" s="179">
        <v>3500000</v>
      </c>
    </row>
    <row r="11" spans="1:17" ht="48.75" customHeight="1" thickBot="1" x14ac:dyDescent="0.3">
      <c r="A11" s="1"/>
      <c r="B11" s="113" t="s">
        <v>24</v>
      </c>
      <c r="C11" s="114" t="s">
        <v>91</v>
      </c>
      <c r="D11" s="115" t="s">
        <v>137</v>
      </c>
      <c r="E11" s="115" t="s">
        <v>138</v>
      </c>
      <c r="F11" s="116">
        <v>135000000</v>
      </c>
      <c r="G11" s="116">
        <v>25000000</v>
      </c>
      <c r="H11" s="116">
        <v>25000000</v>
      </c>
      <c r="I11" s="116">
        <v>0</v>
      </c>
      <c r="J11" s="117" t="s">
        <v>24</v>
      </c>
      <c r="K11" s="114" t="s">
        <v>139</v>
      </c>
      <c r="L11" s="115" t="s">
        <v>140</v>
      </c>
      <c r="M11" s="125" t="s">
        <v>141</v>
      </c>
      <c r="N11" s="119">
        <v>83684308</v>
      </c>
      <c r="O11" s="119">
        <v>85684308</v>
      </c>
      <c r="P11" s="119">
        <v>86634308</v>
      </c>
      <c r="Q11" s="179">
        <v>87634308</v>
      </c>
    </row>
    <row r="12" spans="1:17" ht="51" customHeight="1" thickBot="1" x14ac:dyDescent="0.3">
      <c r="A12" s="1"/>
      <c r="B12" s="113" t="s">
        <v>25</v>
      </c>
      <c r="C12" s="114" t="s">
        <v>142</v>
      </c>
      <c r="D12" s="115" t="s">
        <v>143</v>
      </c>
      <c r="E12" s="115" t="s">
        <v>144</v>
      </c>
      <c r="F12" s="116"/>
      <c r="G12" s="116"/>
      <c r="H12" s="116"/>
      <c r="I12" s="116"/>
      <c r="J12" s="117" t="s">
        <v>25</v>
      </c>
      <c r="K12" s="114" t="s">
        <v>80</v>
      </c>
      <c r="L12" s="115" t="s">
        <v>145</v>
      </c>
      <c r="M12" s="125" t="s">
        <v>146</v>
      </c>
      <c r="N12" s="119">
        <v>520334784</v>
      </c>
      <c r="O12" s="119">
        <v>377399401</v>
      </c>
      <c r="P12" s="119">
        <v>398399401</v>
      </c>
      <c r="Q12" s="179">
        <v>401500601</v>
      </c>
    </row>
    <row r="13" spans="1:17" ht="57" customHeight="1" thickBot="1" x14ac:dyDescent="0.3">
      <c r="A13" s="1"/>
      <c r="B13" s="120" t="s">
        <v>26</v>
      </c>
      <c r="C13" s="121" t="s">
        <v>147</v>
      </c>
      <c r="D13" s="122" t="s">
        <v>148</v>
      </c>
      <c r="E13" s="122" t="s">
        <v>149</v>
      </c>
      <c r="F13" s="123">
        <v>73105023</v>
      </c>
      <c r="G13" s="119"/>
      <c r="H13" s="119"/>
      <c r="I13" s="116"/>
      <c r="J13" s="117" t="s">
        <v>26</v>
      </c>
      <c r="K13" s="121" t="s">
        <v>79</v>
      </c>
      <c r="L13" s="115" t="s">
        <v>150</v>
      </c>
      <c r="M13" s="125" t="s">
        <v>151</v>
      </c>
      <c r="N13" s="119">
        <v>408014154</v>
      </c>
      <c r="O13" s="119">
        <v>398505200</v>
      </c>
      <c r="P13" s="119">
        <v>440261021</v>
      </c>
      <c r="Q13" s="179">
        <v>443859821</v>
      </c>
    </row>
    <row r="14" spans="1:17" ht="38.25" customHeight="1" thickBot="1" x14ac:dyDescent="0.3">
      <c r="A14" s="1"/>
      <c r="B14" s="125"/>
      <c r="C14" s="126"/>
      <c r="D14" s="127"/>
      <c r="E14" s="127"/>
      <c r="F14" s="126"/>
      <c r="G14" s="191"/>
      <c r="H14" s="191"/>
      <c r="I14" s="114"/>
      <c r="J14" s="117" t="s">
        <v>28</v>
      </c>
      <c r="K14" s="128" t="s">
        <v>152</v>
      </c>
      <c r="L14" s="115" t="s">
        <v>153</v>
      </c>
      <c r="M14" s="125" t="s">
        <v>154</v>
      </c>
      <c r="N14" s="119"/>
      <c r="O14" s="125"/>
      <c r="P14" s="127"/>
      <c r="Q14" s="179"/>
    </row>
    <row r="15" spans="1:17" ht="15.75" thickBot="1" x14ac:dyDescent="0.3">
      <c r="A15" s="1"/>
      <c r="B15" s="130" t="s">
        <v>28</v>
      </c>
      <c r="C15" s="131" t="s">
        <v>155</v>
      </c>
      <c r="D15" s="131"/>
      <c r="E15" s="131"/>
      <c r="F15" s="186">
        <f>SUM(F7:F13)</f>
        <v>2264734271</v>
      </c>
      <c r="G15" s="137">
        <f>SUM(G7:G14)</f>
        <v>2116629248</v>
      </c>
      <c r="H15" s="137">
        <f>SUM(H7:H14)</f>
        <v>2143735660</v>
      </c>
      <c r="I15" s="177">
        <f>SUM(I7:I14)</f>
        <v>2145735660</v>
      </c>
      <c r="J15" s="133" t="s">
        <v>31</v>
      </c>
      <c r="K15" s="134" t="s">
        <v>156</v>
      </c>
      <c r="L15" s="135"/>
      <c r="M15" s="183"/>
      <c r="N15" s="137">
        <f>SUM(N7:N14)</f>
        <v>2246414472</v>
      </c>
      <c r="O15" s="137">
        <f>SUM(O7:O14)</f>
        <v>2103211107</v>
      </c>
      <c r="P15" s="180">
        <f>SUM(P7:P14)</f>
        <v>2188117628</v>
      </c>
      <c r="Q15" s="180">
        <f>SUM(Q7:Q14)</f>
        <v>2217117628</v>
      </c>
    </row>
    <row r="16" spans="1:17" ht="36.75" customHeight="1" thickBot="1" x14ac:dyDescent="0.3">
      <c r="A16" s="1"/>
      <c r="B16" s="120" t="s">
        <v>31</v>
      </c>
      <c r="C16" s="138" t="s">
        <v>157</v>
      </c>
      <c r="D16" s="115" t="s">
        <v>158</v>
      </c>
      <c r="E16" s="115" t="s">
        <v>159</v>
      </c>
      <c r="F16" s="139">
        <v>200000000</v>
      </c>
      <c r="G16" s="141"/>
      <c r="H16" s="141"/>
      <c r="I16" s="141"/>
      <c r="J16" s="125" t="s">
        <v>33</v>
      </c>
      <c r="K16" s="126" t="s">
        <v>160</v>
      </c>
      <c r="L16" s="127" t="s">
        <v>161</v>
      </c>
      <c r="M16" s="125" t="s">
        <v>162</v>
      </c>
      <c r="N16" s="141">
        <v>209999963</v>
      </c>
      <c r="O16" s="125"/>
      <c r="P16" s="127"/>
      <c r="Q16" s="181"/>
    </row>
    <row r="17" spans="1:17" ht="15.75" thickBot="1" x14ac:dyDescent="0.3">
      <c r="A17" s="1"/>
      <c r="B17" s="125" t="s">
        <v>33</v>
      </c>
      <c r="C17" s="138" t="s">
        <v>163</v>
      </c>
      <c r="D17" s="115" t="s">
        <v>164</v>
      </c>
      <c r="E17" s="115" t="s">
        <v>165</v>
      </c>
      <c r="F17" s="139"/>
      <c r="G17" s="141"/>
      <c r="H17" s="141"/>
      <c r="I17" s="194"/>
      <c r="J17" s="113" t="s">
        <v>34</v>
      </c>
      <c r="K17" s="138" t="s">
        <v>166</v>
      </c>
      <c r="L17" s="115" t="s">
        <v>167</v>
      </c>
      <c r="M17" s="125" t="s">
        <v>168</v>
      </c>
      <c r="N17" s="142"/>
      <c r="O17" s="125"/>
      <c r="P17" s="127"/>
      <c r="Q17" s="182"/>
    </row>
    <row r="18" spans="1:17" ht="15.75" thickBot="1" x14ac:dyDescent="0.3">
      <c r="A18" s="1"/>
      <c r="B18" s="113" t="s">
        <v>34</v>
      </c>
      <c r="C18" s="138" t="s">
        <v>169</v>
      </c>
      <c r="D18" s="115" t="s">
        <v>170</v>
      </c>
      <c r="E18" s="202" t="s">
        <v>171</v>
      </c>
      <c r="F18" s="139">
        <v>12903417</v>
      </c>
      <c r="G18" s="139">
        <v>19805112</v>
      </c>
      <c r="H18" s="139">
        <v>69605221</v>
      </c>
      <c r="I18" s="141">
        <v>98605221</v>
      </c>
      <c r="J18" s="113" t="s">
        <v>36</v>
      </c>
      <c r="K18" s="138" t="s">
        <v>172</v>
      </c>
      <c r="L18" s="115" t="s">
        <v>173</v>
      </c>
      <c r="M18" s="125" t="s">
        <v>174</v>
      </c>
      <c r="N18" s="141">
        <v>21223253</v>
      </c>
      <c r="O18" s="192">
        <v>23223253</v>
      </c>
      <c r="P18" s="197">
        <v>25223253</v>
      </c>
      <c r="Q18" s="181">
        <v>27223253</v>
      </c>
    </row>
    <row r="19" spans="1:17" ht="15.75" thickBot="1" x14ac:dyDescent="0.3">
      <c r="A19" s="1"/>
      <c r="B19" s="120" t="s">
        <v>36</v>
      </c>
      <c r="C19" s="143" t="s">
        <v>175</v>
      </c>
      <c r="D19" s="122" t="s">
        <v>170</v>
      </c>
      <c r="E19" s="115" t="s">
        <v>171</v>
      </c>
      <c r="F19" s="144">
        <v>0</v>
      </c>
      <c r="G19" s="144"/>
      <c r="H19" s="144">
        <v>0</v>
      </c>
      <c r="I19" s="141">
        <v>0</v>
      </c>
      <c r="J19" s="113" t="s">
        <v>57</v>
      </c>
      <c r="K19" s="138" t="s">
        <v>176</v>
      </c>
      <c r="L19" s="115" t="s">
        <v>177</v>
      </c>
      <c r="M19" s="125" t="s">
        <v>178</v>
      </c>
      <c r="N19" s="141">
        <v>805252016</v>
      </c>
      <c r="O19" s="125"/>
      <c r="P19" s="127"/>
      <c r="Q19" s="181"/>
    </row>
    <row r="20" spans="1:17" ht="15.75" thickBot="1" x14ac:dyDescent="0.3">
      <c r="A20" s="1"/>
      <c r="B20" s="145" t="s">
        <v>57</v>
      </c>
      <c r="C20" s="146" t="s">
        <v>179</v>
      </c>
      <c r="D20" s="147" t="s">
        <v>180</v>
      </c>
      <c r="E20" s="115" t="s">
        <v>181</v>
      </c>
      <c r="F20" s="148"/>
      <c r="G20" s="141"/>
      <c r="H20" s="199"/>
      <c r="I20" s="141"/>
      <c r="J20" s="113" t="s">
        <v>56</v>
      </c>
      <c r="K20" s="138" t="s">
        <v>182</v>
      </c>
      <c r="L20" s="115"/>
      <c r="M20" s="125"/>
      <c r="N20" s="141">
        <v>-805252016</v>
      </c>
      <c r="O20" s="125"/>
      <c r="P20" s="127"/>
      <c r="Q20" s="181"/>
    </row>
    <row r="21" spans="1:17" ht="15.75" thickBot="1" x14ac:dyDescent="0.3">
      <c r="A21" s="1"/>
      <c r="B21" s="145" t="s">
        <v>56</v>
      </c>
      <c r="C21" s="149" t="s">
        <v>176</v>
      </c>
      <c r="D21" s="127" t="s">
        <v>183</v>
      </c>
      <c r="E21" s="115" t="s">
        <v>184</v>
      </c>
      <c r="F21" s="150">
        <v>805252016</v>
      </c>
      <c r="G21" s="141"/>
      <c r="H21" s="199"/>
      <c r="I21" s="141"/>
      <c r="J21" s="113"/>
      <c r="K21" s="138"/>
      <c r="L21" s="115"/>
      <c r="M21" s="125"/>
      <c r="N21" s="151"/>
      <c r="O21" s="125"/>
      <c r="P21" s="127"/>
      <c r="Q21" s="149"/>
    </row>
    <row r="22" spans="1:17" ht="15.75" thickBot="1" x14ac:dyDescent="0.3">
      <c r="A22" s="1"/>
      <c r="B22" s="145" t="s">
        <v>54</v>
      </c>
      <c r="C22" s="143" t="s">
        <v>182</v>
      </c>
      <c r="D22" s="122"/>
      <c r="E22" s="115"/>
      <c r="F22" s="144">
        <v>-805252016</v>
      </c>
      <c r="G22" s="189"/>
      <c r="H22" s="200"/>
      <c r="I22" s="141"/>
      <c r="J22" s="113"/>
      <c r="K22" s="138"/>
      <c r="L22" s="115"/>
      <c r="M22" s="125"/>
      <c r="N22" s="151"/>
      <c r="O22" s="125"/>
      <c r="P22" s="127"/>
      <c r="Q22" s="149"/>
    </row>
    <row r="23" spans="1:17" ht="15.75" thickBot="1" x14ac:dyDescent="0.3">
      <c r="A23" s="1"/>
      <c r="B23" s="152" t="s">
        <v>52</v>
      </c>
      <c r="C23" s="153" t="s">
        <v>185</v>
      </c>
      <c r="D23" s="153"/>
      <c r="E23" s="154"/>
      <c r="F23" s="187">
        <f>SUM(F15:F22)</f>
        <v>2477637688</v>
      </c>
      <c r="G23" s="188">
        <f>SUM(G15:G22)</f>
        <v>2136434360</v>
      </c>
      <c r="H23" s="158">
        <f>SUM(H15:H19)</f>
        <v>2213340881</v>
      </c>
      <c r="I23" s="155">
        <f>SUM(I15:I22)</f>
        <v>2244340881</v>
      </c>
      <c r="J23" s="156" t="s">
        <v>54</v>
      </c>
      <c r="K23" s="154" t="s">
        <v>186</v>
      </c>
      <c r="L23" s="154"/>
      <c r="M23" s="152"/>
      <c r="N23" s="190">
        <f>SUM(N15:N22)</f>
        <v>2477637688</v>
      </c>
      <c r="O23" s="193">
        <f>SUM(O15:O22)</f>
        <v>2126434360</v>
      </c>
      <c r="P23" s="198">
        <f>SUM(P15:P22)</f>
        <v>2213340881</v>
      </c>
      <c r="Q23" s="158">
        <f>SUM(Q15:Q22)</f>
        <v>2244340881</v>
      </c>
    </row>
  </sheetData>
  <mergeCells count="11">
    <mergeCell ref="M5:M6"/>
    <mergeCell ref="A1:Q1"/>
    <mergeCell ref="A3:Q3"/>
    <mergeCell ref="A4:E4"/>
    <mergeCell ref="B5:B6"/>
    <mergeCell ref="C5:C6"/>
    <mergeCell ref="D5:D6"/>
    <mergeCell ref="E5:E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1.Tájékoztató Többéves</vt:lpstr>
      <vt:lpstr>2.Tájékoztó Közvetett támogatás</vt:lpstr>
      <vt:lpstr>3.Tájékoztató előirányzat fel. </vt:lpstr>
      <vt:lpstr>4.Tájékoztató összevont mérleg </vt:lpstr>
      <vt:lpstr>5.Tájékoztató intézmény fenntar</vt:lpstr>
      <vt:lpstr>6.Tájékoztató költ.köv.3.év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2025-02-07T17:38:32Z</dcterms:modified>
</cp:coreProperties>
</file>